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rive f\Admissions\PGDM MBA Admissions 2023\"/>
    </mc:Choice>
  </mc:AlternateContent>
  <xr:revisionPtr revIDLastSave="0" documentId="13_ncr:1_{DA02BF1D-E0BC-4F6B-8645-0AA26527D8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Sheet1!$A$1:$DT$64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47" i="1" l="1"/>
  <c r="DC47" i="1" s="1"/>
  <c r="CW44" i="1"/>
  <c r="CY44" i="1" s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" i="1"/>
  <c r="DM9" i="1"/>
  <c r="DM8" i="1"/>
  <c r="DM7" i="1"/>
  <c r="DM6" i="1"/>
  <c r="DM5" i="1"/>
  <c r="DM4" i="1"/>
  <c r="DM3" i="1"/>
  <c r="DM2" i="1"/>
  <c r="DD60" i="1"/>
  <c r="DE60" i="1" s="1"/>
  <c r="DD58" i="1"/>
  <c r="DE58" i="1" s="1"/>
  <c r="DD57" i="1"/>
  <c r="DE57" i="1" s="1"/>
  <c r="DD52" i="1"/>
  <c r="DE52" i="1" s="1"/>
  <c r="DD50" i="1"/>
  <c r="DE50" i="1" s="1"/>
  <c r="DD48" i="1"/>
  <c r="DE48" i="1" s="1"/>
  <c r="DD45" i="1"/>
  <c r="DE45" i="1" s="1"/>
  <c r="DD43" i="1"/>
  <c r="DE43" i="1" s="1"/>
  <c r="DD42" i="1"/>
  <c r="DE42" i="1" s="1"/>
  <c r="DD40" i="1"/>
  <c r="DE40" i="1" s="1"/>
  <c r="DD38" i="1"/>
  <c r="DE38" i="1" s="1"/>
  <c r="DD36" i="1"/>
  <c r="DE36" i="1" s="1"/>
  <c r="DD32" i="1"/>
  <c r="DE32" i="1" s="1"/>
  <c r="DD29" i="1"/>
  <c r="DE29" i="1" s="1"/>
  <c r="DD26" i="1"/>
  <c r="DE26" i="1" s="1"/>
  <c r="DD25" i="1"/>
  <c r="DE25" i="1" s="1"/>
  <c r="DD21" i="1"/>
  <c r="DE21" i="1" s="1"/>
  <c r="DD20" i="1"/>
  <c r="DE20" i="1" s="1"/>
  <c r="DD19" i="1"/>
  <c r="DE19" i="1" s="1"/>
  <c r="DD18" i="1"/>
  <c r="DE18" i="1" s="1"/>
  <c r="DD17" i="1"/>
  <c r="DE17" i="1" s="1"/>
  <c r="DD16" i="1"/>
  <c r="DE16" i="1" s="1"/>
  <c r="DD14" i="1"/>
  <c r="DE14" i="1" s="1"/>
  <c r="DD13" i="1"/>
  <c r="DE13" i="1" s="1"/>
  <c r="DD12" i="1"/>
  <c r="DE12" i="1" s="1"/>
  <c r="DD11" i="1"/>
  <c r="DE11" i="1" s="1"/>
  <c r="DD10" i="1"/>
  <c r="DE10" i="1" s="1"/>
  <c r="DD9" i="1"/>
  <c r="DE9" i="1" s="1"/>
  <c r="DD5" i="1"/>
  <c r="DE5" i="1" s="1"/>
  <c r="DD3" i="1"/>
  <c r="DE3" i="1" s="1"/>
  <c r="CW50" i="1"/>
  <c r="CY50" i="1" s="1"/>
  <c r="CW36" i="1"/>
  <c r="CY36" i="1" s="1"/>
  <c r="CW10" i="1"/>
  <c r="CY10" i="1" s="1"/>
  <c r="CV56" i="1"/>
  <c r="CV7" i="1"/>
  <c r="CV62" i="1"/>
  <c r="CV54" i="1"/>
  <c r="CV53" i="1"/>
  <c r="CV51" i="1"/>
  <c r="CV49" i="1"/>
  <c r="CV48" i="1"/>
  <c r="CV46" i="1"/>
  <c r="CV39" i="1"/>
  <c r="CV34" i="1"/>
  <c r="CV32" i="1"/>
  <c r="CV29" i="1"/>
  <c r="CV28" i="1"/>
  <c r="CV23" i="1"/>
  <c r="CV21" i="1"/>
  <c r="CV18" i="1"/>
  <c r="CV16" i="1"/>
  <c r="CV15" i="1"/>
  <c r="CV3" i="1"/>
  <c r="CV63" i="1"/>
  <c r="CV61" i="1"/>
  <c r="CV59" i="1"/>
  <c r="CV58" i="1"/>
  <c r="CV55" i="1"/>
  <c r="CV52" i="1"/>
  <c r="CV50" i="1"/>
  <c r="CV45" i="1"/>
  <c r="CV41" i="1"/>
  <c r="CV35" i="1"/>
  <c r="CV30" i="1"/>
  <c r="CV27" i="1"/>
  <c r="CV26" i="1"/>
  <c r="CV25" i="1"/>
  <c r="CV24" i="1"/>
  <c r="CV22" i="1"/>
  <c r="CV13" i="1"/>
  <c r="CV6" i="1"/>
  <c r="CV5" i="1"/>
  <c r="CV64" i="1"/>
  <c r="CV37" i="1"/>
  <c r="CV33" i="1"/>
  <c r="CV8" i="1"/>
  <c r="CV2" i="1"/>
  <c r="CZ17" i="1"/>
  <c r="CV4" i="1"/>
  <c r="CS64" i="1"/>
  <c r="CR64" i="1"/>
  <c r="CQ64" i="1"/>
  <c r="CS63" i="1"/>
  <c r="CR63" i="1"/>
  <c r="CQ63" i="1"/>
  <c r="CS62" i="1"/>
  <c r="CR62" i="1"/>
  <c r="CQ62" i="1"/>
  <c r="CS61" i="1"/>
  <c r="CR61" i="1"/>
  <c r="CQ61" i="1"/>
  <c r="CS60" i="1"/>
  <c r="CR60" i="1"/>
  <c r="CQ60" i="1"/>
  <c r="CS59" i="1"/>
  <c r="CR59" i="1"/>
  <c r="CQ59" i="1"/>
  <c r="CS58" i="1"/>
  <c r="CR58" i="1"/>
  <c r="CQ58" i="1"/>
  <c r="CS57" i="1"/>
  <c r="CR57" i="1"/>
  <c r="CQ57" i="1"/>
  <c r="CS56" i="1"/>
  <c r="CR56" i="1"/>
  <c r="CQ56" i="1"/>
  <c r="CS55" i="1"/>
  <c r="CR55" i="1"/>
  <c r="CQ55" i="1"/>
  <c r="CS54" i="1"/>
  <c r="CR54" i="1"/>
  <c r="CQ54" i="1"/>
  <c r="CS53" i="1"/>
  <c r="CR53" i="1"/>
  <c r="CQ53" i="1"/>
  <c r="CS52" i="1"/>
  <c r="CR52" i="1"/>
  <c r="CQ52" i="1"/>
  <c r="CS51" i="1"/>
  <c r="CR51" i="1"/>
  <c r="CQ51" i="1"/>
  <c r="CS50" i="1"/>
  <c r="CR50" i="1"/>
  <c r="CQ50" i="1"/>
  <c r="CS49" i="1"/>
  <c r="CR49" i="1"/>
  <c r="CQ49" i="1"/>
  <c r="CS48" i="1"/>
  <c r="CR48" i="1"/>
  <c r="CQ48" i="1"/>
  <c r="CS47" i="1"/>
  <c r="CR47" i="1"/>
  <c r="CQ47" i="1"/>
  <c r="CS46" i="1"/>
  <c r="CR46" i="1"/>
  <c r="CQ46" i="1"/>
  <c r="CS45" i="1"/>
  <c r="CR45" i="1"/>
  <c r="CQ45" i="1"/>
  <c r="CS44" i="1"/>
  <c r="CR44" i="1"/>
  <c r="CQ44" i="1"/>
  <c r="CS43" i="1"/>
  <c r="CR43" i="1"/>
  <c r="CQ43" i="1"/>
  <c r="CS42" i="1"/>
  <c r="CR42" i="1"/>
  <c r="CQ42" i="1"/>
  <c r="CS41" i="1"/>
  <c r="CR41" i="1"/>
  <c r="CQ41" i="1"/>
  <c r="CS40" i="1"/>
  <c r="CR40" i="1"/>
  <c r="CQ40" i="1"/>
  <c r="CS39" i="1"/>
  <c r="CR39" i="1"/>
  <c r="CQ39" i="1"/>
  <c r="CS38" i="1"/>
  <c r="CR38" i="1"/>
  <c r="CQ38" i="1"/>
  <c r="CS37" i="1"/>
  <c r="CR37" i="1"/>
  <c r="CQ37" i="1"/>
  <c r="CS36" i="1"/>
  <c r="CR36" i="1"/>
  <c r="CQ36" i="1"/>
  <c r="CS35" i="1"/>
  <c r="CR35" i="1"/>
  <c r="CQ35" i="1"/>
  <c r="CS34" i="1"/>
  <c r="CR34" i="1"/>
  <c r="CQ34" i="1"/>
  <c r="CS33" i="1"/>
  <c r="CR33" i="1"/>
  <c r="CQ33" i="1"/>
  <c r="CS32" i="1"/>
  <c r="CR32" i="1"/>
  <c r="CQ32" i="1"/>
  <c r="CS31" i="1"/>
  <c r="CR31" i="1"/>
  <c r="CQ31" i="1"/>
  <c r="CS30" i="1"/>
  <c r="CR30" i="1"/>
  <c r="CQ30" i="1"/>
  <c r="CS29" i="1"/>
  <c r="CR29" i="1"/>
  <c r="CQ29" i="1"/>
  <c r="CS28" i="1"/>
  <c r="CR28" i="1"/>
  <c r="CQ28" i="1"/>
  <c r="CS27" i="1"/>
  <c r="CR27" i="1"/>
  <c r="CQ27" i="1"/>
  <c r="CS26" i="1"/>
  <c r="CR26" i="1"/>
  <c r="CQ26" i="1"/>
  <c r="CS25" i="1"/>
  <c r="CR25" i="1"/>
  <c r="CQ25" i="1"/>
  <c r="CS24" i="1"/>
  <c r="CR24" i="1"/>
  <c r="CQ24" i="1"/>
  <c r="CS23" i="1"/>
  <c r="CR23" i="1"/>
  <c r="CQ23" i="1"/>
  <c r="CS22" i="1"/>
  <c r="CR22" i="1"/>
  <c r="CQ22" i="1"/>
  <c r="CS21" i="1"/>
  <c r="CR21" i="1"/>
  <c r="CQ21" i="1"/>
  <c r="CS20" i="1"/>
  <c r="CR20" i="1"/>
  <c r="CQ20" i="1"/>
  <c r="CS19" i="1"/>
  <c r="CR19" i="1"/>
  <c r="CQ19" i="1"/>
  <c r="CS18" i="1"/>
  <c r="CR18" i="1"/>
  <c r="CQ18" i="1"/>
  <c r="CS17" i="1"/>
  <c r="CR17" i="1"/>
  <c r="CQ17" i="1"/>
  <c r="CS16" i="1"/>
  <c r="CR16" i="1"/>
  <c r="CQ16" i="1"/>
  <c r="CS15" i="1"/>
  <c r="CR15" i="1"/>
  <c r="CQ15" i="1"/>
  <c r="CS14" i="1"/>
  <c r="CR14" i="1"/>
  <c r="CQ14" i="1"/>
  <c r="CS13" i="1"/>
  <c r="CR13" i="1"/>
  <c r="CQ13" i="1"/>
  <c r="CS12" i="1"/>
  <c r="CR12" i="1"/>
  <c r="CQ12" i="1"/>
  <c r="CS11" i="1"/>
  <c r="CR11" i="1"/>
  <c r="CQ11" i="1"/>
  <c r="CS10" i="1"/>
  <c r="CR10" i="1"/>
  <c r="CQ10" i="1"/>
  <c r="CS9" i="1"/>
  <c r="CR9" i="1"/>
  <c r="CQ9" i="1"/>
  <c r="CS8" i="1"/>
  <c r="CR8" i="1"/>
  <c r="CQ8" i="1"/>
  <c r="CS7" i="1"/>
  <c r="CR7" i="1"/>
  <c r="CQ7" i="1"/>
  <c r="CS6" i="1"/>
  <c r="CR6" i="1"/>
  <c r="CQ6" i="1"/>
  <c r="CS5" i="1"/>
  <c r="CR5" i="1"/>
  <c r="CQ5" i="1"/>
  <c r="CS4" i="1"/>
  <c r="CR4" i="1"/>
  <c r="CQ4" i="1"/>
  <c r="CS3" i="1"/>
  <c r="CR3" i="1"/>
  <c r="CQ3" i="1"/>
  <c r="CS2" i="1"/>
  <c r="CR2" i="1"/>
  <c r="CQ2" i="1"/>
  <c r="CU45" i="1" l="1"/>
  <c r="DL45" i="1" s="1"/>
  <c r="DN45" i="1" s="1"/>
  <c r="CU47" i="1"/>
  <c r="DL47" i="1" s="1"/>
  <c r="CU53" i="1"/>
  <c r="DL53" i="1" s="1"/>
  <c r="DN53" i="1" s="1"/>
  <c r="CU59" i="1"/>
  <c r="DL59" i="1" s="1"/>
  <c r="DN59" i="1" s="1"/>
  <c r="CU61" i="1"/>
  <c r="DL61" i="1" s="1"/>
  <c r="DN61" i="1" s="1"/>
  <c r="CU63" i="1"/>
  <c r="DL63" i="1" s="1"/>
  <c r="DN63" i="1" s="1"/>
  <c r="CU35" i="1"/>
  <c r="DL35" i="1" s="1"/>
  <c r="DN35" i="1" s="1"/>
  <c r="CU44" i="1"/>
  <c r="CU29" i="1"/>
  <c r="DL29" i="1" s="1"/>
  <c r="DN29" i="1" s="1"/>
  <c r="CU34" i="1"/>
  <c r="DL34" i="1" s="1"/>
  <c r="DN34" i="1" s="1"/>
  <c r="CU41" i="1"/>
  <c r="DL41" i="1" s="1"/>
  <c r="DN41" i="1" s="1"/>
  <c r="CU43" i="1"/>
  <c r="CU32" i="1"/>
  <c r="DL32" i="1" s="1"/>
  <c r="DN32" i="1" s="1"/>
  <c r="CU8" i="1"/>
  <c r="DL8" i="1" s="1"/>
  <c r="DN8" i="1" s="1"/>
  <c r="CU14" i="1"/>
  <c r="CU20" i="1"/>
  <c r="CU26" i="1"/>
  <c r="CU36" i="1"/>
  <c r="CU38" i="1"/>
  <c r="CU52" i="1"/>
  <c r="CU3" i="1"/>
  <c r="DL3" i="1" s="1"/>
  <c r="DN3" i="1" s="1"/>
  <c r="CU7" i="1"/>
  <c r="DL7" i="1" s="1"/>
  <c r="DN7" i="1" s="1"/>
  <c r="CU9" i="1"/>
  <c r="CU13" i="1"/>
  <c r="CU15" i="1"/>
  <c r="DL15" i="1" s="1"/>
  <c r="DN15" i="1" s="1"/>
  <c r="CU19" i="1"/>
  <c r="DL19" i="1" s="1"/>
  <c r="CU21" i="1"/>
  <c r="DL21" i="1" s="1"/>
  <c r="DN21" i="1" s="1"/>
  <c r="CU25" i="1"/>
  <c r="CU27" i="1"/>
  <c r="DL27" i="1" s="1"/>
  <c r="DN27" i="1" s="1"/>
  <c r="CU50" i="1"/>
  <c r="DL50" i="1" s="1"/>
  <c r="DN50" i="1" s="1"/>
  <c r="CU54" i="1"/>
  <c r="DL54" i="1" s="1"/>
  <c r="DN54" i="1" s="1"/>
  <c r="CU56" i="1"/>
  <c r="DL56" i="1" s="1"/>
  <c r="DN56" i="1" s="1"/>
  <c r="CU31" i="1"/>
  <c r="DL31" i="1" s="1"/>
  <c r="DN31" i="1" s="1"/>
  <c r="CU40" i="1"/>
  <c r="CU49" i="1"/>
  <c r="DL49" i="1" s="1"/>
  <c r="DN49" i="1" s="1"/>
  <c r="CU58" i="1"/>
  <c r="CU5" i="1"/>
  <c r="DL5" i="1" s="1"/>
  <c r="DN5" i="1" s="1"/>
  <c r="CU11" i="1"/>
  <c r="CU17" i="1"/>
  <c r="CU23" i="1"/>
  <c r="DL23" i="1" s="1"/>
  <c r="DN23" i="1" s="1"/>
  <c r="CU33" i="1"/>
  <c r="DL33" i="1" s="1"/>
  <c r="DN33" i="1" s="1"/>
  <c r="CU42" i="1"/>
  <c r="CU51" i="1"/>
  <c r="DL51" i="1" s="1"/>
  <c r="DN51" i="1" s="1"/>
  <c r="CU60" i="1"/>
  <c r="CU64" i="1"/>
  <c r="DL64" i="1" s="1"/>
  <c r="DN64" i="1" s="1"/>
  <c r="CU6" i="1"/>
  <c r="DL6" i="1" s="1"/>
  <c r="DN6" i="1" s="1"/>
  <c r="CU22" i="1"/>
  <c r="DL22" i="1" s="1"/>
  <c r="DN22" i="1" s="1"/>
  <c r="CU4" i="1"/>
  <c r="DL4" i="1" s="1"/>
  <c r="DN4" i="1" s="1"/>
  <c r="CU10" i="1"/>
  <c r="CU12" i="1"/>
  <c r="CU16" i="1"/>
  <c r="DL16" i="1" s="1"/>
  <c r="DN16" i="1" s="1"/>
  <c r="CU18" i="1"/>
  <c r="CU24" i="1"/>
  <c r="DL24" i="1" s="1"/>
  <c r="DN24" i="1" s="1"/>
  <c r="CU28" i="1"/>
  <c r="DL28" i="1" s="1"/>
  <c r="DN28" i="1" s="1"/>
  <c r="CU37" i="1"/>
  <c r="DL37" i="1" s="1"/>
  <c r="DN37" i="1" s="1"/>
  <c r="CU46" i="1"/>
  <c r="DL46" i="1" s="1"/>
  <c r="DN46" i="1" s="1"/>
  <c r="CU55" i="1"/>
  <c r="DL55" i="1" s="1"/>
  <c r="DN55" i="1" s="1"/>
  <c r="CU2" i="1"/>
  <c r="DL2" i="1" s="1"/>
  <c r="DN2" i="1" s="1"/>
  <c r="CU30" i="1"/>
  <c r="DL30" i="1" s="1"/>
  <c r="DN30" i="1" s="1"/>
  <c r="CU39" i="1"/>
  <c r="DL39" i="1" s="1"/>
  <c r="DN39" i="1" s="1"/>
  <c r="CU48" i="1"/>
  <c r="DL48" i="1" s="1"/>
  <c r="DN48" i="1" s="1"/>
  <c r="CU57" i="1"/>
  <c r="DL57" i="1" s="1"/>
  <c r="CU62" i="1"/>
  <c r="DL62" i="1" s="1"/>
  <c r="DN62" i="1" s="1"/>
  <c r="DL60" i="1" l="1"/>
  <c r="DN60" i="1" s="1"/>
  <c r="DL58" i="1"/>
  <c r="DN58" i="1" s="1"/>
  <c r="DN57" i="1"/>
  <c r="DL52" i="1"/>
  <c r="DN52" i="1" s="1"/>
  <c r="DN47" i="1"/>
  <c r="DL44" i="1"/>
  <c r="DN44" i="1" s="1"/>
  <c r="DL43" i="1"/>
  <c r="DN43" i="1" s="1"/>
  <c r="DL42" i="1"/>
  <c r="DN42" i="1" s="1"/>
  <c r="DL40" i="1"/>
  <c r="DN40" i="1" s="1"/>
  <c r="DL38" i="1"/>
  <c r="DN38" i="1" s="1"/>
  <c r="DL36" i="1"/>
  <c r="DN36" i="1" s="1"/>
  <c r="DL26" i="1"/>
  <c r="DN26" i="1" s="1"/>
  <c r="DL25" i="1"/>
  <c r="DN25" i="1" s="1"/>
  <c r="DL20" i="1"/>
  <c r="DN20" i="1" s="1"/>
  <c r="DL18" i="1"/>
  <c r="DN18" i="1" s="1"/>
  <c r="DN19" i="1"/>
  <c r="DL17" i="1"/>
  <c r="DN17" i="1" s="1"/>
  <c r="DL14" i="1"/>
  <c r="DN14" i="1" s="1"/>
  <c r="DL13" i="1"/>
  <c r="DN13" i="1" s="1"/>
  <c r="DL12" i="1"/>
  <c r="DN12" i="1" s="1"/>
  <c r="DL11" i="1"/>
  <c r="DN11" i="1" s="1"/>
  <c r="DL10" i="1"/>
  <c r="DN10" i="1" s="1"/>
  <c r="DL9" i="1"/>
  <c r="DN9" i="1" s="1"/>
</calcChain>
</file>

<file path=xl/sharedStrings.xml><?xml version="1.0" encoding="utf-8"?>
<sst xmlns="http://schemas.openxmlformats.org/spreadsheetml/2006/main" count="1782" uniqueCount="847">
  <si>
    <t>#</t>
  </si>
  <si>
    <t>First Name</t>
  </si>
  <si>
    <t>Last Name</t>
  </si>
  <si>
    <t>Email</t>
  </si>
  <si>
    <t>Address 1</t>
  </si>
  <si>
    <t>Address 2</t>
  </si>
  <si>
    <t>Address for GDPI</t>
  </si>
  <si>
    <t>Alternate Email</t>
  </si>
  <si>
    <t>Applicant Name</t>
  </si>
  <si>
    <t>Application Id</t>
  </si>
  <si>
    <t>Batch</t>
  </si>
  <si>
    <t>Category</t>
  </si>
  <si>
    <t>City</t>
  </si>
  <si>
    <t>Declaration Date</t>
  </si>
  <si>
    <t>Gender</t>
  </si>
  <si>
    <t>Mobile Number</t>
  </si>
  <si>
    <t>Phone Number</t>
  </si>
  <si>
    <t>Preferred City for Interview</t>
  </si>
  <si>
    <t>Present City</t>
  </si>
  <si>
    <t>Program</t>
  </si>
  <si>
    <t>State</t>
  </si>
  <si>
    <t>WhatsApp Number</t>
  </si>
  <si>
    <t>CAT - CAT Registration Number</t>
  </si>
  <si>
    <t>CAT - Date of Test</t>
  </si>
  <si>
    <t>CAT - Overall Score</t>
  </si>
  <si>
    <t>CAT - Overall Percentile</t>
  </si>
  <si>
    <t>Class X - Name of the School</t>
  </si>
  <si>
    <t>Class X - Xth - Board</t>
  </si>
  <si>
    <t>Class X - Xth - Year Of Passing</t>
  </si>
  <si>
    <t>Class X - Xth -  Obtained Marks</t>
  </si>
  <si>
    <t>Class X - Xth - Percentage</t>
  </si>
  <si>
    <t>Class X - Medium of Instruction</t>
  </si>
  <si>
    <t>Class X - Passed in Single Attemt</t>
  </si>
  <si>
    <t>Class XII - Name of the School</t>
  </si>
  <si>
    <t>Class XII - XIIth - Board</t>
  </si>
  <si>
    <t>Class XII - XIIth - Year of Passing</t>
  </si>
  <si>
    <t>Class XII - XIIth - Obtained Marks / CGPA</t>
  </si>
  <si>
    <t>Class XII - XIIth - Percentage</t>
  </si>
  <si>
    <t>Class XII - Medium of Instruction</t>
  </si>
  <si>
    <t>Class XII - Passed in Single Attempt</t>
  </si>
  <si>
    <t>CMAT - Date of Test</t>
  </si>
  <si>
    <t>CMAT - CMAT Registration Number</t>
  </si>
  <si>
    <t>CMAT - Overall Score</t>
  </si>
  <si>
    <t>CMAT - Overall Percentile</t>
  </si>
  <si>
    <t>Diploma Details - Name &amp; Address of Institution</t>
  </si>
  <si>
    <t>Diploma Details - Obtained Percentages</t>
  </si>
  <si>
    <t>GMAT - Date of Test</t>
  </si>
  <si>
    <t>GMAT - Overall Score</t>
  </si>
  <si>
    <t>GMAT - Registration Number</t>
  </si>
  <si>
    <t>GMAT - Overall Percentile</t>
  </si>
  <si>
    <t>MAT DEC - Registration Number</t>
  </si>
  <si>
    <t>MAT DEC - Date of Test</t>
  </si>
  <si>
    <t>MAT DEC - Overall Score</t>
  </si>
  <si>
    <t>MAT DEC - Overall Percentile</t>
  </si>
  <si>
    <t>MAT FEB - MAT-FEB Registration Number</t>
  </si>
  <si>
    <t>MAT FEB - Date of Test</t>
  </si>
  <si>
    <t>MAT FEB - Overall Score</t>
  </si>
  <si>
    <t>MAT FEB - Overall Percentile</t>
  </si>
  <si>
    <t>MAT MAY - MAT-MAY Registration Number</t>
  </si>
  <si>
    <t>MAT MAY - Date of Test</t>
  </si>
  <si>
    <t>MAT MAY - Overall Score</t>
  </si>
  <si>
    <t>MAT MAY - Overall Percentile</t>
  </si>
  <si>
    <t>MAT SEP - MAT-SEP Registration Number</t>
  </si>
  <si>
    <t>MAT SEP - Date of Test</t>
  </si>
  <si>
    <t>MAT SEP - Overall Score</t>
  </si>
  <si>
    <t>MAT SEP - Overall Percentile</t>
  </si>
  <si>
    <t>TANCET - Date of Test</t>
  </si>
  <si>
    <t>TANCET - Overall Score</t>
  </si>
  <si>
    <t>TANCET - Overall Percentile</t>
  </si>
  <si>
    <t>TANCET - TANCET Registration Number</t>
  </si>
  <si>
    <t>UG Details - UG- Name of the University</t>
  </si>
  <si>
    <t>UG Details - UG- Name of the College</t>
  </si>
  <si>
    <t>UG Details - UG- Year of Passing</t>
  </si>
  <si>
    <t>UG Details - UG - Obtained CGPA / Marks</t>
  </si>
  <si>
    <t>UG Details - UG- Degree</t>
  </si>
  <si>
    <t>UG Details - Courses not cleared in 1 attem</t>
  </si>
  <si>
    <t>UG Details - Standing arrears</t>
  </si>
  <si>
    <t>Work Exe 2 - From</t>
  </si>
  <si>
    <t>Work Exe 2 - To</t>
  </si>
  <si>
    <t>Work Exe 3 - Name of the Organization</t>
  </si>
  <si>
    <t>Work Exe 3 - From</t>
  </si>
  <si>
    <t>Work Exe 3 - To</t>
  </si>
  <si>
    <t>Work Exp 1 - Name of the Organization</t>
  </si>
  <si>
    <t>Work Exp 1 - From</t>
  </si>
  <si>
    <t>Work Exp 1 - To</t>
  </si>
  <si>
    <t>XAT - Date of Test</t>
  </si>
  <si>
    <t>XAT - Overall Score</t>
  </si>
  <si>
    <t>XAT - Overall Percentile</t>
  </si>
  <si>
    <t>XAT - XAT Registration Number</t>
  </si>
  <si>
    <t>Lead Name</t>
  </si>
  <si>
    <t>Varshini Sermugasamy</t>
  </si>
  <si>
    <t>varshu2801@gmail.com</t>
  </si>
  <si>
    <t>22W001088</t>
  </si>
  <si>
    <t>Female</t>
  </si>
  <si>
    <t>7010955911</t>
  </si>
  <si>
    <t>Madurai</t>
  </si>
  <si>
    <t xml:space="preserve"> Madurai</t>
  </si>
  <si>
    <t>State Board</t>
  </si>
  <si>
    <t>MAT</t>
  </si>
  <si>
    <t>B.Com</t>
  </si>
  <si>
    <t>Vishakan S</t>
  </si>
  <si>
    <t>vishakanvasan@gmail.com</t>
  </si>
  <si>
    <t>23W00008</t>
  </si>
  <si>
    <t>Male</t>
  </si>
  <si>
    <t>9360248464</t>
  </si>
  <si>
    <t>CBSE</t>
  </si>
  <si>
    <t>B.COM</t>
  </si>
  <si>
    <t>Aparajitha</t>
  </si>
  <si>
    <t>Jeyakumar</t>
  </si>
  <si>
    <t>aparabi311@gmail.com</t>
  </si>
  <si>
    <t>39/22 NRT MAIN ROAD</t>
  </si>
  <si>
    <t>Thiagarajar School of Management, Pamban Swamy Nagar, Thirupparankundram, Madurai - 625005</t>
  </si>
  <si>
    <t>Aparajitha  Jeyakumar</t>
  </si>
  <si>
    <t>23W000126</t>
  </si>
  <si>
    <t>MBC</t>
  </si>
  <si>
    <t xml:space="preserve"> 91 7904560423</t>
  </si>
  <si>
    <t>Master of Business Administration</t>
  </si>
  <si>
    <t>VELAMMAL VIDYALAYA</t>
  </si>
  <si>
    <t>English</t>
  </si>
  <si>
    <t>THE LITTLE KINGDOM</t>
  </si>
  <si>
    <t>ICSE</t>
  </si>
  <si>
    <t>Yes</t>
  </si>
  <si>
    <t>BHARATHIYAR UNIVERSITY</t>
  </si>
  <si>
    <t>PSGR KRISHNAMMAL COLLEGE FOR WOMEN</t>
  </si>
  <si>
    <t>NCM GROUP OF COMPANIES</t>
  </si>
  <si>
    <t>Aparajitha Jeyakumar</t>
  </si>
  <si>
    <t>Thavanagajothi</t>
  </si>
  <si>
    <t>jothipm002@gmail.com</t>
  </si>
  <si>
    <t>39/2 senthil Kumaran street,k.pudur, Madurai -07</t>
  </si>
  <si>
    <t>Thavanaga  Jothi</t>
  </si>
  <si>
    <t>23W000137</t>
  </si>
  <si>
    <t>BC</t>
  </si>
  <si>
    <t>Coimbatore</t>
  </si>
  <si>
    <t>Relatives</t>
  </si>
  <si>
    <t xml:space="preserve"> 91 9150942292</t>
  </si>
  <si>
    <t>Vellamal matriculation higher secondary school</t>
  </si>
  <si>
    <t>Vellamal matriculation higher secondary</t>
  </si>
  <si>
    <t>Kamaraj University</t>
  </si>
  <si>
    <t>Lady doak college</t>
  </si>
  <si>
    <t>B.Sc</t>
  </si>
  <si>
    <t>Thavanagajothi Thavanagajothi</t>
  </si>
  <si>
    <t>Siddharth</t>
  </si>
  <si>
    <t>Rishi</t>
  </si>
  <si>
    <t>siddharthrishi2002@gmail.com</t>
  </si>
  <si>
    <t>A-100/Lakshmi Sundaram Enclave/99 sammattipuram main road/Kalavasal</t>
  </si>
  <si>
    <t>Siddharth Rishi</t>
  </si>
  <si>
    <t>23W000166</t>
  </si>
  <si>
    <t>OC</t>
  </si>
  <si>
    <t xml:space="preserve"> 91 9585599541</t>
  </si>
  <si>
    <t>Lakshmi School</t>
  </si>
  <si>
    <t>Madurai kamaraj university</t>
  </si>
  <si>
    <t>American College</t>
  </si>
  <si>
    <t>XAT</t>
  </si>
  <si>
    <t>V Thulasi</t>
  </si>
  <si>
    <t>Brindha</t>
  </si>
  <si>
    <t>thulasibrindha255@gmail.com</t>
  </si>
  <si>
    <t>M.391, Ellis Nagar, Madurai</t>
  </si>
  <si>
    <t>V Thulasi  Brindha</t>
  </si>
  <si>
    <t>23W000204</t>
  </si>
  <si>
    <t xml:space="preserve"> 91 8056976282</t>
  </si>
  <si>
    <t>PGDM / MBA</t>
  </si>
  <si>
    <t>Sivakasi Nadars Matric Higher Secondary School</t>
  </si>
  <si>
    <t>Madurai Kamaraj University</t>
  </si>
  <si>
    <t>Fatima College (Autonomous), Madurai</t>
  </si>
  <si>
    <t>V Thulasi Brindha</t>
  </si>
  <si>
    <t>Nandha</t>
  </si>
  <si>
    <t>Kumar</t>
  </si>
  <si>
    <t>nandhakumar00888@gmail.com</t>
  </si>
  <si>
    <t>189, Harvepatty</t>
  </si>
  <si>
    <t>Nandha  Kumar</t>
  </si>
  <si>
    <t>23W000433</t>
  </si>
  <si>
    <t>OBC</t>
  </si>
  <si>
    <t>Google Search</t>
  </si>
  <si>
    <t xml:space="preserve"> 91 8098666058</t>
  </si>
  <si>
    <t>CAT</t>
  </si>
  <si>
    <t>Adhyapana school</t>
  </si>
  <si>
    <t>Adhyapana</t>
  </si>
  <si>
    <t>Kamaraj  University</t>
  </si>
  <si>
    <t>The American college</t>
  </si>
  <si>
    <t>BBA</t>
  </si>
  <si>
    <t>Gokul</t>
  </si>
  <si>
    <t>R</t>
  </si>
  <si>
    <t>gokulrajendran2010@gmail.com</t>
  </si>
  <si>
    <t>No.13B, North street, Chitoor Post, Thirumangalam Taluk</t>
  </si>
  <si>
    <t>Gokul  R</t>
  </si>
  <si>
    <t>23W000446</t>
  </si>
  <si>
    <t xml:space="preserve"> 91 6374251603</t>
  </si>
  <si>
    <t>TANCET</t>
  </si>
  <si>
    <t>BE</t>
  </si>
  <si>
    <t>Abinaya</t>
  </si>
  <si>
    <t>V</t>
  </si>
  <si>
    <t>abinayaveerachamy293@gmail.com</t>
  </si>
  <si>
    <t>4/1 main road near CEOA school palanichettipatti,Theni</t>
  </si>
  <si>
    <t>abinayaveera293@gmail.com</t>
  </si>
  <si>
    <t>Abinaya  V</t>
  </si>
  <si>
    <t>23W000260</t>
  </si>
  <si>
    <t xml:space="preserve"> 91 6369085464</t>
  </si>
  <si>
    <t xml:space="preserve"> 91 9443279627</t>
  </si>
  <si>
    <t>Palaniyappa Memorial Higher secondary school palanichettipattiTheni</t>
  </si>
  <si>
    <t>VELAMMAL Matric Higher secondary school</t>
  </si>
  <si>
    <t>Alagappa University</t>
  </si>
  <si>
    <t>Alagappa Chettiyar Government College of Engineering and technology</t>
  </si>
  <si>
    <t>B.E</t>
  </si>
  <si>
    <t>Nil</t>
  </si>
  <si>
    <t>Abinaya V</t>
  </si>
  <si>
    <t>BALAGURU</t>
  </si>
  <si>
    <t>K</t>
  </si>
  <si>
    <t>balaguru982002@gmail.com</t>
  </si>
  <si>
    <t>Door No-10,Plot No-7A Suba nagar 1st street Madurai</t>
  </si>
  <si>
    <t>BALAGURU  K</t>
  </si>
  <si>
    <t>23W000330</t>
  </si>
  <si>
    <t xml:space="preserve"> 91 7708910373</t>
  </si>
  <si>
    <t>TVS MATRICULATION HIGHER SECONDARY SCHOOL</t>
  </si>
  <si>
    <t>Bharathiar University</t>
  </si>
  <si>
    <t>Hindustan College Of Arts And Science</t>
  </si>
  <si>
    <t>BALAGURU K</t>
  </si>
  <si>
    <t>Prasanth</t>
  </si>
  <si>
    <t>S</t>
  </si>
  <si>
    <t>sriprasanthcs@gmail.com</t>
  </si>
  <si>
    <t>2002, doctor complex, palanisamy kavunder street, kavindapadi, erode - 638455.</t>
  </si>
  <si>
    <t>Prasanth  S</t>
  </si>
  <si>
    <t>23W000223</t>
  </si>
  <si>
    <t>Erode</t>
  </si>
  <si>
    <t xml:space="preserve"> 91 6379455015</t>
  </si>
  <si>
    <t>Chennai</t>
  </si>
  <si>
    <t>College Senior</t>
  </si>
  <si>
    <t>Government Boys Higher Secondary School</t>
  </si>
  <si>
    <t>Regional Language</t>
  </si>
  <si>
    <t>Govt. Boys. Her. Sec. School, kavindapadi.</t>
  </si>
  <si>
    <t>Periyar university</t>
  </si>
  <si>
    <t>KSR college of arts and science, Tiruchengode.</t>
  </si>
  <si>
    <t>Prasanth S</t>
  </si>
  <si>
    <t>Rohit</t>
  </si>
  <si>
    <t>T</t>
  </si>
  <si>
    <t>rohit11122k1@gmail.com</t>
  </si>
  <si>
    <t>No, 56 majestic garden 2nd Street, p and t nagar madurai-17</t>
  </si>
  <si>
    <t>Rohit  T</t>
  </si>
  <si>
    <t>23W000153</t>
  </si>
  <si>
    <t xml:space="preserve"> 91 9360289182</t>
  </si>
  <si>
    <t>Lakshmi school</t>
  </si>
  <si>
    <t>Thiagarajar college</t>
  </si>
  <si>
    <t>Rohit T</t>
  </si>
  <si>
    <t>PATHMA</t>
  </si>
  <si>
    <t>DURGA</t>
  </si>
  <si>
    <t>pathmadurga@gmail.com</t>
  </si>
  <si>
    <t>D 12, Old colony, Sankar Nagar, Tirunelveli</t>
  </si>
  <si>
    <t>pathmadurgagurumoorthy@gmail.com</t>
  </si>
  <si>
    <t>PATHMA  DURGA</t>
  </si>
  <si>
    <t>23W000509</t>
  </si>
  <si>
    <t xml:space="preserve"> 91 9344299970</t>
  </si>
  <si>
    <t>SRI JAYENDRA SCHOOL SANKAR NAGAR</t>
  </si>
  <si>
    <t>M S UNIVERSITY</t>
  </si>
  <si>
    <t>ST. XAVIERS COLLEGE PALAYAMKOTTAI</t>
  </si>
  <si>
    <t>PATHMA DURGA</t>
  </si>
  <si>
    <t>Shruti</t>
  </si>
  <si>
    <t>Rajasekaran</t>
  </si>
  <si>
    <t>shruti@student.tce.edu</t>
  </si>
  <si>
    <t>72,FLAT 1 SHRI KANDA 10-D CROSS THILLLAINAGAR TRICHY 18</t>
  </si>
  <si>
    <t>Shruti  Rajasekaran</t>
  </si>
  <si>
    <t>23W000573</t>
  </si>
  <si>
    <t>Tiruchirappalli</t>
  </si>
  <si>
    <t xml:space="preserve"> 91 8508688860</t>
  </si>
  <si>
    <t>MBA Universe</t>
  </si>
  <si>
    <t>St Josephs Anglo Indian Girls Higher secondary school</t>
  </si>
  <si>
    <t>St.Joseph’s Anglo Indian Girls Higher secondary school</t>
  </si>
  <si>
    <t>Anna University</t>
  </si>
  <si>
    <t>Thiagarajar college of engineering</t>
  </si>
  <si>
    <t>B.Tech</t>
  </si>
  <si>
    <t>Shruti Rajasekaran</t>
  </si>
  <si>
    <t>EDWIGE</t>
  </si>
  <si>
    <t>BEENA K</t>
  </si>
  <si>
    <t>edwigebeena1523@gmail.com</t>
  </si>
  <si>
    <t>No 39, Xavier Street, Bishop Tank, Tennur, Trichy.</t>
  </si>
  <si>
    <t>EDWIGE  BEENA K</t>
  </si>
  <si>
    <t>23W000590</t>
  </si>
  <si>
    <t xml:space="preserve"> 91 9789721156</t>
  </si>
  <si>
    <t>ST FRANCIS MATRIC HR SEC SCHOOL</t>
  </si>
  <si>
    <t>ST PHILOMENAS GIRLS HR SEC SCHOOL</t>
  </si>
  <si>
    <t>BHARATHIDASAN UNIVERSITY</t>
  </si>
  <si>
    <t>HOLYCROSS COLLEGE</t>
  </si>
  <si>
    <t>EDWIGE BEENA K</t>
  </si>
  <si>
    <t>Pon Meera</t>
  </si>
  <si>
    <t>meeranainar2003@gmail.com</t>
  </si>
  <si>
    <t>1258 I Meenatchi ammal nagar</t>
  </si>
  <si>
    <t>23W000598</t>
  </si>
  <si>
    <t xml:space="preserve"> 91 9944628023</t>
  </si>
  <si>
    <t>Tirunelveli</t>
  </si>
  <si>
    <t>Sri Jayendra Swamigal Silver Jubilee Matric Higher secondary school</t>
  </si>
  <si>
    <t>Sri JAYENDRA SWAMIGAL SILVER JUBLIEE MATRIC HR sec school</t>
  </si>
  <si>
    <t>MS University</t>
  </si>
  <si>
    <t>Sri sarada college for women (autonomous)</t>
  </si>
  <si>
    <t>AKSHAYA</t>
  </si>
  <si>
    <t>VS</t>
  </si>
  <si>
    <t>akshayaselvaraj2002@gmail.com</t>
  </si>
  <si>
    <t>8/3980A, J.P. Nagar,Anna nagar east, P.N.Road, Tirupur</t>
  </si>
  <si>
    <t>AKSHAYA  VS</t>
  </si>
  <si>
    <t>23W000617</t>
  </si>
  <si>
    <t xml:space="preserve"> 91 7904419793</t>
  </si>
  <si>
    <t>Tiruppur</t>
  </si>
  <si>
    <t>vikas vidyalaya matric hr sec school</t>
  </si>
  <si>
    <t>Bharathiyar University</t>
  </si>
  <si>
    <t>Sri Ramakrishna college of arts and science</t>
  </si>
  <si>
    <t>AKSHAYA VS</t>
  </si>
  <si>
    <t>AMIRTHAVARSHINI</t>
  </si>
  <si>
    <t>varshakannanrk@gmail.com</t>
  </si>
  <si>
    <t>Sakthi ladies hostel,pioneer mill road (Opposite to anantha bakery)</t>
  </si>
  <si>
    <t>rkamirtha3@gmail.com</t>
  </si>
  <si>
    <t>AMIRTHAVARSHINI  K</t>
  </si>
  <si>
    <t>23W000908</t>
  </si>
  <si>
    <t xml:space="preserve"> 91 9025574236</t>
  </si>
  <si>
    <t>SHN GIRLS HR SEC SCHOOL SIVAKASI</t>
  </si>
  <si>
    <t>KPATDRS JAYCEES MATRIC HR SEC SCHOOL SIVAKASI</t>
  </si>
  <si>
    <t>BHARATHIAR UNIVERSITY</t>
  </si>
  <si>
    <t>AMIRTHAVARSHINI K</t>
  </si>
  <si>
    <t>Venkataratnam</t>
  </si>
  <si>
    <t>venkataratnam0113@gmail.com</t>
  </si>
  <si>
    <t>Gf-1 vanya agrini T.P.K road madurai</t>
  </si>
  <si>
    <t>Venakataratnam  V</t>
  </si>
  <si>
    <t>23W000483</t>
  </si>
  <si>
    <t>Tamil Nadu - Other</t>
  </si>
  <si>
    <t xml:space="preserve"> 91 9361266703</t>
  </si>
  <si>
    <t>Kendriya vidyalaya</t>
  </si>
  <si>
    <t>MADURAI kamaraj University</t>
  </si>
  <si>
    <t>The Madura College</t>
  </si>
  <si>
    <t>Venkataratnam V</t>
  </si>
  <si>
    <t>senthamaraiselvi</t>
  </si>
  <si>
    <t>ramesh</t>
  </si>
  <si>
    <t>senthamaraiselviramesh@gmail.com</t>
  </si>
  <si>
    <t>5A,kamala nagar, mudhaliyar east street, thallakulam, madurai</t>
  </si>
  <si>
    <t>kalaraniramesh1407@gmail.com</t>
  </si>
  <si>
    <t>senthamaraiselvi  ramesh</t>
  </si>
  <si>
    <t>23W000758</t>
  </si>
  <si>
    <t xml:space="preserve"> 91 8056387721</t>
  </si>
  <si>
    <t>noyes matricuation hr sec school</t>
  </si>
  <si>
    <t>noyes matriculation hr sec school</t>
  </si>
  <si>
    <t>madurai kamaraj university</t>
  </si>
  <si>
    <t>lady doak college</t>
  </si>
  <si>
    <t>senthamaraiselvi ramesh</t>
  </si>
  <si>
    <t>LOSHINI</t>
  </si>
  <si>
    <t>loshinisoundarajan5@psnacet.edu.in</t>
  </si>
  <si>
    <t>25/A,THIRCHY ROAD,THIPPACHI AMMAN KOVIL NEAR</t>
  </si>
  <si>
    <t>loshinisoundarajan5@gmail.com</t>
  </si>
  <si>
    <t>LOSHINI  S</t>
  </si>
  <si>
    <t>23W000787</t>
  </si>
  <si>
    <t xml:space="preserve"> 91 9443461730</t>
  </si>
  <si>
    <t>Dindigul</t>
  </si>
  <si>
    <t>St Josephs  Matric Higher SEcondary School Dindigul</t>
  </si>
  <si>
    <t>St.Josephs matric higher secondary school,dindigul</t>
  </si>
  <si>
    <t>PSNA college of Engineering and technology,Dindigul</t>
  </si>
  <si>
    <t>LOSHINI S</t>
  </si>
  <si>
    <t>Manoj</t>
  </si>
  <si>
    <t>J</t>
  </si>
  <si>
    <t>manojana1981@gmail.com</t>
  </si>
  <si>
    <t>No 4/1 Pandian Street cholan nagar pattabiram</t>
  </si>
  <si>
    <t>Manoj  J</t>
  </si>
  <si>
    <t>23W000807</t>
  </si>
  <si>
    <t xml:space="preserve"> 91 9150857593</t>
  </si>
  <si>
    <t>KENDRIYA VIDYALAYA AFS AVADI CHENNAI</t>
  </si>
  <si>
    <t>SETHUBHASKARA MATRICULATION HIGHER SECONDARY SCHOOL</t>
  </si>
  <si>
    <t>University of Madras</t>
  </si>
  <si>
    <t>Dwaraka doss goverdhan doss vaishnav college</t>
  </si>
  <si>
    <t>Manoj J</t>
  </si>
  <si>
    <t>M K VIJAY</t>
  </si>
  <si>
    <t>vj70736@gmail.com</t>
  </si>
  <si>
    <t>No.57, Sri nagar , Mittanamalli, IAF, Avadi, Chennai-55</t>
  </si>
  <si>
    <t>23W000810</t>
  </si>
  <si>
    <t xml:space="preserve"> 91 9952013484</t>
  </si>
  <si>
    <t>Career 360</t>
  </si>
  <si>
    <t>Kendriya Vidyalaya AFS</t>
  </si>
  <si>
    <t>University of madras</t>
  </si>
  <si>
    <t>DRBCCC Hindu College</t>
  </si>
  <si>
    <t>MAANASA</t>
  </si>
  <si>
    <t>M</t>
  </si>
  <si>
    <t>maanasa1243@gmail.com</t>
  </si>
  <si>
    <t>LANDON TOWERS, DOOR NO-43, B-BLOCK,3RD FLOOR, NO-47/32, LANDONS ROAD, KILPAUK, CHENNAI-600010.</t>
  </si>
  <si>
    <t>MAANASA  M</t>
  </si>
  <si>
    <t xml:space="preserve"> 91 9841133050</t>
  </si>
  <si>
    <t>Shiksha</t>
  </si>
  <si>
    <t xml:space="preserve"> 91 9150131289</t>
  </si>
  <si>
    <t>CSI BAIN SCHOOL</t>
  </si>
  <si>
    <t>UNIVERSITY OF MADRAS</t>
  </si>
  <si>
    <t>MEENAKSHI COLLEGE FOR WOMEN</t>
  </si>
  <si>
    <t>MAANASA M</t>
  </si>
  <si>
    <t>U ARUN SHUNMUGAM</t>
  </si>
  <si>
    <t>arunshunface@gmail.com</t>
  </si>
  <si>
    <t>287, bank staff colony,8th Street, mathakkottai road, Thanjavur</t>
  </si>
  <si>
    <t>23W000900</t>
  </si>
  <si>
    <t xml:space="preserve"> 91 6383465509</t>
  </si>
  <si>
    <t>Thanjavur</t>
  </si>
  <si>
    <t>Don Bosco Matriculation higher secondary school  Thanjavur</t>
  </si>
  <si>
    <t>Don Bosco Matriculation higher secondary school, Thanjavur</t>
  </si>
  <si>
    <t>Bharathidasan University</t>
  </si>
  <si>
    <t>Bishop Heber College, Trichy</t>
  </si>
  <si>
    <t>Venkat</t>
  </si>
  <si>
    <t>Kumar M</t>
  </si>
  <si>
    <t>mvkavi2003@gmail.com</t>
  </si>
  <si>
    <t>4/25 Perumal Kovil street, malayadikurichi.</t>
  </si>
  <si>
    <t>Venkat  Kumar M</t>
  </si>
  <si>
    <t>23W000960</t>
  </si>
  <si>
    <t xml:space="preserve"> 91 9342316221</t>
  </si>
  <si>
    <t>Sri Vaiyapuri Vidyalaya Matric Higher secondary school</t>
  </si>
  <si>
    <t>KG College of Arts and Science</t>
  </si>
  <si>
    <t>Venkat Kumar M</t>
  </si>
  <si>
    <t>Keerthana</t>
  </si>
  <si>
    <t>keerthana.ind10@gmail.com</t>
  </si>
  <si>
    <t>54 A, Kandhapuram street, Virudhunagar.</t>
  </si>
  <si>
    <t>Keerthana  S</t>
  </si>
  <si>
    <t>23W000969</t>
  </si>
  <si>
    <t xml:space="preserve"> 91 6369962192</t>
  </si>
  <si>
    <t>Kshatriya girls higher secondary school</t>
  </si>
  <si>
    <t>Kshatriya girls higher secondary school, Virudhunagar</t>
  </si>
  <si>
    <t>AAA college of Engineering and technology, Sivakasi</t>
  </si>
  <si>
    <t>Santa Monica study Abroad pvt. ltd</t>
  </si>
  <si>
    <t>Keerthana S</t>
  </si>
  <si>
    <t>Jeya James D</t>
  </si>
  <si>
    <t>jeyajames13@gmail.com</t>
  </si>
  <si>
    <t>153/21G6 Palani Aaandavar Kovil street, Kovilpatti.</t>
  </si>
  <si>
    <t>inexplicablebeast13@gmail.com</t>
  </si>
  <si>
    <t>23W001009</t>
  </si>
  <si>
    <t xml:space="preserve"> 91 7639109805</t>
  </si>
  <si>
    <t>John Bosco Matriculation School</t>
  </si>
  <si>
    <t>Mepco Schlenk Engineering College</t>
  </si>
  <si>
    <t>Swarnamalya</t>
  </si>
  <si>
    <t>swarnamalyaradhakrishnan@gmail.com</t>
  </si>
  <si>
    <t>2/225 , Neivanam, Jayankondam main road, Sendurai (Po) &amp; (Tk), Ariyalur (Dt)</t>
  </si>
  <si>
    <t>swarnamalya09@outlook.com</t>
  </si>
  <si>
    <t>Swarnamalya  R</t>
  </si>
  <si>
    <t>23W001134</t>
  </si>
  <si>
    <t xml:space="preserve"> 91 9360057732</t>
  </si>
  <si>
    <t>St Therasa Matriculation Higher Secondary School</t>
  </si>
  <si>
    <t>Kurinji Matriculation Higher Secondary School</t>
  </si>
  <si>
    <t>Tamilnadu Agricultural University, Coimbatore</t>
  </si>
  <si>
    <t>Agricultural college &amp; Research Institute, Coimbatore</t>
  </si>
  <si>
    <t>Swarnamalya R</t>
  </si>
  <si>
    <t>Nagammai</t>
  </si>
  <si>
    <t>N</t>
  </si>
  <si>
    <t>kaaviyanagappan31@gmail.com</t>
  </si>
  <si>
    <t>G-1, 16 Rajaram Salai, K.K Nagar</t>
  </si>
  <si>
    <t>Nagammai  N</t>
  </si>
  <si>
    <t>23W001177</t>
  </si>
  <si>
    <t xml:space="preserve"> 91 8903446594</t>
  </si>
  <si>
    <t>MAXWELL MATRIC HR SEC SCHOOL</t>
  </si>
  <si>
    <t>MOUNT ZION MATRIC HR SEC SCHOOL</t>
  </si>
  <si>
    <t>ANNA UNIVERSITY</t>
  </si>
  <si>
    <t>SARANATHAN COLLEGE OF ENGINEERING</t>
  </si>
  <si>
    <t>Nagammai N</t>
  </si>
  <si>
    <t>Kiruthika</t>
  </si>
  <si>
    <t>P</t>
  </si>
  <si>
    <t>kiruthika0322@gmail.com</t>
  </si>
  <si>
    <t>M140 B avalapalli hudco,</t>
  </si>
  <si>
    <t>Kiruthika  P</t>
  </si>
  <si>
    <t>23W001195</t>
  </si>
  <si>
    <t xml:space="preserve"> 91 7904434323</t>
  </si>
  <si>
    <t>Hosur</t>
  </si>
  <si>
    <t>Litera valley Zee School</t>
  </si>
  <si>
    <t>Maharishi Vidya Mandir</t>
  </si>
  <si>
    <t>Anna university</t>
  </si>
  <si>
    <t>Adhiyamaan college of Engineering</t>
  </si>
  <si>
    <t>Cognizant</t>
  </si>
  <si>
    <t>Kiruthika P</t>
  </si>
  <si>
    <t>m.brindha01@gmail.com</t>
  </si>
  <si>
    <t>6/358/1 Railway Feeder Road, Seydunganallur,Thoothukudi district</t>
  </si>
  <si>
    <t>murugesan1162@gmail.com</t>
  </si>
  <si>
    <t>Brindha  M</t>
  </si>
  <si>
    <t>23W001203</t>
  </si>
  <si>
    <t xml:space="preserve"> 91 9944037030</t>
  </si>
  <si>
    <t>Thoothukkudi</t>
  </si>
  <si>
    <t>Rosemary Public School</t>
  </si>
  <si>
    <t>Pushpalata Vidya Mandir</t>
  </si>
  <si>
    <t>PSG Institute of Technology and Applied Research</t>
  </si>
  <si>
    <t>Brindha M</t>
  </si>
  <si>
    <t>NARENDRAN</t>
  </si>
  <si>
    <t>T K</t>
  </si>
  <si>
    <t>sanjaykumaran4532@gmail.com</t>
  </si>
  <si>
    <t>DOOR NO : 13, Lourdhu Nagar 7th street K.Pudur</t>
  </si>
  <si>
    <t>rohitiansanjay45@gmail.com</t>
  </si>
  <si>
    <t>NARENDRAN  T K</t>
  </si>
  <si>
    <t>23W001205</t>
  </si>
  <si>
    <t xml:space="preserve"> 91 7695912449</t>
  </si>
  <si>
    <t>Youtube</t>
  </si>
  <si>
    <t>Mahatma Montessori School Madurai</t>
  </si>
  <si>
    <t>Madurai Kamarajar University</t>
  </si>
  <si>
    <t>Thiagarajar College</t>
  </si>
  <si>
    <t>'-'</t>
  </si>
  <si>
    <t>NARENDRAN T K</t>
  </si>
  <si>
    <t>Sangeetha</t>
  </si>
  <si>
    <t>sangeethameenakshi.sankar@gmail.com</t>
  </si>
  <si>
    <t>12, Ramnagar Padasalai, 1st Street, Karimedu, Madurai</t>
  </si>
  <si>
    <t>favouskarthi@gmail.com</t>
  </si>
  <si>
    <t>Sangeetha  S</t>
  </si>
  <si>
    <t>23W001216</t>
  </si>
  <si>
    <t xml:space="preserve"> 91 9940994370</t>
  </si>
  <si>
    <t>Sri Sarada Vidyavanam Girls Matric HR SEC School</t>
  </si>
  <si>
    <t>Madurai kamaraj University</t>
  </si>
  <si>
    <t>Thiagarajar  College</t>
  </si>
  <si>
    <t>Sangeetha S</t>
  </si>
  <si>
    <t>Santhosh</t>
  </si>
  <si>
    <t>santhoshkumar.vr02@gmail.com</t>
  </si>
  <si>
    <t>2/392A, santhosh street , jeeva nagar, kovilpappakudi</t>
  </si>
  <si>
    <t>santhoshkumr@students.tcarts.in</t>
  </si>
  <si>
    <t>Santhosh  Kumar</t>
  </si>
  <si>
    <t>23W001217</t>
  </si>
  <si>
    <t xml:space="preserve"> 91 8428362870</t>
  </si>
  <si>
    <t>Thiagarajar college of arts and science</t>
  </si>
  <si>
    <t>Santhosh Kumar</t>
  </si>
  <si>
    <t>Subashini</t>
  </si>
  <si>
    <t>S E</t>
  </si>
  <si>
    <t>subashini20023@gmail.com</t>
  </si>
  <si>
    <t>No-60,Pattunoolkara street, Pattukkottai,Tamilnadu</t>
  </si>
  <si>
    <t>23W001218</t>
  </si>
  <si>
    <t xml:space="preserve"> 91 9150612355</t>
  </si>
  <si>
    <t>St Isabels girls higher secondary school</t>
  </si>
  <si>
    <t>Sathyabama institute of science and technology</t>
  </si>
  <si>
    <t>Subashini S E</t>
  </si>
  <si>
    <t>Thiruvenkatraman</t>
  </si>
  <si>
    <t>tsethu2001@gmail.com</t>
  </si>
  <si>
    <t>No 31 II nd street jothinagar thiruvottiyur chennai 19</t>
  </si>
  <si>
    <t>Thiruvenkatraman  S</t>
  </si>
  <si>
    <t>23W001236</t>
  </si>
  <si>
    <t>Gen</t>
  </si>
  <si>
    <t xml:space="preserve"> 91 9445401083</t>
  </si>
  <si>
    <t>Srdk vivekananda vidhyalaya</t>
  </si>
  <si>
    <t>Rkm vivekananda college</t>
  </si>
  <si>
    <t>Pickyourtrail</t>
  </si>
  <si>
    <t>Selvameena</t>
  </si>
  <si>
    <t>selvameena608@gmail.com</t>
  </si>
  <si>
    <t>PLOT NO.1, SARASWATHI NAGAR, NEAR RATION STORE BEHIND PERUMAL KOVIL,MADAMBAKKAM,GUDUVANCHERI,KANCHIPURAM</t>
  </si>
  <si>
    <t>Selvameena  M</t>
  </si>
  <si>
    <t>23W001250</t>
  </si>
  <si>
    <t xml:space="preserve"> 91 7338940700</t>
  </si>
  <si>
    <t>SRI SANKARA VIDYALAYA MAT HR SEC SCHOOL URAPAKKAM KANCHIPURAM</t>
  </si>
  <si>
    <t>ZION MATRIC HR SEC SCHOOL SELAIYUR, KANCHIPURAM</t>
  </si>
  <si>
    <t>SRM VALLIAMMAI ENGINEERING COLLEGE</t>
  </si>
  <si>
    <t>WIPRO TECHNOLOGIES</t>
  </si>
  <si>
    <t>Valliyappan</t>
  </si>
  <si>
    <t>Valliyappanganesh2002@gmail.com</t>
  </si>
  <si>
    <t>#196 , PB NO 2 Faith Estate , Kutta , S.coorg , Kodagu Dt , Karnataka</t>
  </si>
  <si>
    <t>valliyappanganesh2002@gmail.com</t>
  </si>
  <si>
    <t>Valliyappan  M</t>
  </si>
  <si>
    <t>23W001299</t>
  </si>
  <si>
    <t xml:space="preserve"> 91 9972873870</t>
  </si>
  <si>
    <t>Virajpet</t>
  </si>
  <si>
    <t>Bharani Vidyalaya Senior Secondary School Karur</t>
  </si>
  <si>
    <t>Demonstration Multipurpose School  Mysore</t>
  </si>
  <si>
    <t>Madras University</t>
  </si>
  <si>
    <t>Ramakrishna Misssion Vivekananda Evening College</t>
  </si>
  <si>
    <t>MICHEAL RATHI S</t>
  </si>
  <si>
    <t>roseybts03@gmail.com</t>
  </si>
  <si>
    <t>621B/5, Ganesh Nagar,4thStreet, Kovilpatti</t>
  </si>
  <si>
    <t>michealrathisavari@gmail.com</t>
  </si>
  <si>
    <t>23W001261</t>
  </si>
  <si>
    <t xml:space="preserve"> 91 7305684138</t>
  </si>
  <si>
    <t>EDUSTAR INTERNATIONAL SCHOOL CBSE</t>
  </si>
  <si>
    <t>Periyar University</t>
  </si>
  <si>
    <t>VIVEKANANDA COLLEGE OF ARTS AND SCIENCES FOR WOMEN AUTONOMOUS</t>
  </si>
  <si>
    <t>Subhapriya</t>
  </si>
  <si>
    <t>priyass3001@gmail.com</t>
  </si>
  <si>
    <t>48/1,Kirthi nivas,Chinnavandisholai,Barracks Post,Wellington.</t>
  </si>
  <si>
    <t>subhapriya30011998@gmail.com</t>
  </si>
  <si>
    <t>Subhapriya  S</t>
  </si>
  <si>
    <t>23W001273</t>
  </si>
  <si>
    <t xml:space="preserve"> 91 9742183522</t>
  </si>
  <si>
    <t>The Nilgiris District</t>
  </si>
  <si>
    <t>St Joseph Convent AI Girls higher Sec School</t>
  </si>
  <si>
    <t>SRV Girls Higher Sec School</t>
  </si>
  <si>
    <t>Karunya University</t>
  </si>
  <si>
    <t>Karunya Institute Of Technology And Sciences</t>
  </si>
  <si>
    <t>SIVAPRIYA</t>
  </si>
  <si>
    <t>PRAKASH</t>
  </si>
  <si>
    <t>plpsivapriya@gmail.com</t>
  </si>
  <si>
    <t>NO 13 , K.G.S COMPOUND, SHANMUGA RAJA ROAD, T.T NAGAR KARAIKUDI.</t>
  </si>
  <si>
    <t>SIVAPRIYA  PRAKASH</t>
  </si>
  <si>
    <t>23W001318</t>
  </si>
  <si>
    <t xml:space="preserve"> 91 9842485693</t>
  </si>
  <si>
    <t>Karaikkudi</t>
  </si>
  <si>
    <t>TSM Staff</t>
  </si>
  <si>
    <t>KARAIKUDI MAHARISHI VIDYA MANDIR MATRIC HR SEC SCHOOL KARAIKUDI</t>
  </si>
  <si>
    <t>ALAGAPPA UNIVERSITY KARAIKUDI</t>
  </si>
  <si>
    <t>DR UMAYAL RAMANATHAN COLLEGE FOR WOMEN, KARAIKUDI</t>
  </si>
  <si>
    <t>AJITHA</t>
  </si>
  <si>
    <t>CHANDRASEKAR</t>
  </si>
  <si>
    <t>ajiichandeep10@gmail.com</t>
  </si>
  <si>
    <t>NO. C19, WELDER STREET, BLOCK -18, NEYVELI</t>
  </si>
  <si>
    <t>AJITHA  CHANDRASEKAR</t>
  </si>
  <si>
    <t>23W001325</t>
  </si>
  <si>
    <t xml:space="preserve"> 91 9361331610</t>
  </si>
  <si>
    <t>Cuddalore</t>
  </si>
  <si>
    <t>St JOSEPH of CLUNY NEYVELI</t>
  </si>
  <si>
    <t>CMAT</t>
  </si>
  <si>
    <t>ANNAMALAI UNIVERSITY</t>
  </si>
  <si>
    <t>NIL</t>
  </si>
  <si>
    <t>AJITHA CHANDRASEKAR</t>
  </si>
  <si>
    <t>Raj</t>
  </si>
  <si>
    <t>havoctom1100@gmail.com</t>
  </si>
  <si>
    <t>21/B, OLD PILLAYAR KOVIL STREET, SANKAR NAGAR, TIRUNELVELI</t>
  </si>
  <si>
    <t>HARISH  RAJ V</t>
  </si>
  <si>
    <t>23W001338</t>
  </si>
  <si>
    <t xml:space="preserve"> 91 6382978245</t>
  </si>
  <si>
    <t>SRI JAYENDRA SWAMIGAL SILVER JUBILEE HIGHER SECONDARY SCHOOL</t>
  </si>
  <si>
    <t>SRI JEYANDRA SWAMIGAL SILVER JUBILEE HIGHER SECONDARY SCHOOL</t>
  </si>
  <si>
    <t>MADRAS UNIVERSITY</t>
  </si>
  <si>
    <t>GURU NANAK COLLEGE</t>
  </si>
  <si>
    <t>BA</t>
  </si>
  <si>
    <t>Raj Raj</t>
  </si>
  <si>
    <t>Rahini</t>
  </si>
  <si>
    <t>Muruganandam</t>
  </si>
  <si>
    <t>rahinigm2003@gmail.com</t>
  </si>
  <si>
    <t>G. H near dharapuram road oddanchatram</t>
  </si>
  <si>
    <t>Rahini  Muruganandam</t>
  </si>
  <si>
    <t>23W001360</t>
  </si>
  <si>
    <t xml:space="preserve"> 91 6385491013</t>
  </si>
  <si>
    <t>AKSHAYA ACADEMY CBSE SCHOOL</t>
  </si>
  <si>
    <t>AKSHAYA ACADEMY</t>
  </si>
  <si>
    <t>kamarajar university</t>
  </si>
  <si>
    <t>Thiagarajar arts and science college madurai</t>
  </si>
  <si>
    <t>Rahini Muruganandam</t>
  </si>
  <si>
    <t>KEERTHI P A</t>
  </si>
  <si>
    <t>keerthy8896@gmail.com</t>
  </si>
  <si>
    <t>14, Sivagangai road, Sathamangalam, Madurai</t>
  </si>
  <si>
    <t>23W001422</t>
  </si>
  <si>
    <t xml:space="preserve"> 91 9087192180</t>
  </si>
  <si>
    <t>MAHATMA MONTESSORI MATRIC HR SEC SCHOOL MADURAI</t>
  </si>
  <si>
    <t>MADURAI KAMARAJ UNIVERSITY</t>
  </si>
  <si>
    <t>LADY DOAK COLLEGE, MADURAI</t>
  </si>
  <si>
    <t>RENGA PRIYANKA</t>
  </si>
  <si>
    <t>priyakrishnan930@gmail.com</t>
  </si>
  <si>
    <t>H-127, TNHB COLONY, NEW CENTURY NAGAR, KTC NAGAR, MAHARAJA NAGAR (PO), TIRUNELVELI.</t>
  </si>
  <si>
    <t>RENGA PRIYANKA  R</t>
  </si>
  <si>
    <t>23W001458</t>
  </si>
  <si>
    <t xml:space="preserve"> 91 8778875791</t>
  </si>
  <si>
    <t>SRI JAYENDRA SWAMIGAL SJ MATRIC HR SEC SCHOOL</t>
  </si>
  <si>
    <t>M.S UNIVERSITY</t>
  </si>
  <si>
    <t>SRI SARADA COLLEGE FOR WOMEN</t>
  </si>
  <si>
    <t>RENGA PRIYANKA R</t>
  </si>
  <si>
    <t>Srimathi</t>
  </si>
  <si>
    <t>srikiruba02@gmail.com</t>
  </si>
  <si>
    <t>19 L , Sornam colony, Tirunagar , Madurai.</t>
  </si>
  <si>
    <t>Srimathi  K</t>
  </si>
  <si>
    <t>23W001489</t>
  </si>
  <si>
    <t xml:space="preserve"> 91 9629165641</t>
  </si>
  <si>
    <t>TVS Matriculation Higher Secondary School</t>
  </si>
  <si>
    <t>Thiagarajar College Of Engineering</t>
  </si>
  <si>
    <t>Srimathi K</t>
  </si>
  <si>
    <t>IMMANUEL</t>
  </si>
  <si>
    <t>ivineimmanuel0611@gmail.com</t>
  </si>
  <si>
    <t>ROBIN HOUSE ARUVIPPURAM ROAD PEYAD</t>
  </si>
  <si>
    <t>kingsleys.ksa@gmail.com</t>
  </si>
  <si>
    <t>K R IVINE IMMANUEL</t>
  </si>
  <si>
    <t>23W001504</t>
  </si>
  <si>
    <t xml:space="preserve"> 91 7012945133</t>
  </si>
  <si>
    <t>Thiruvananthapuram</t>
  </si>
  <si>
    <t xml:space="preserve"> 91 8086600733</t>
  </si>
  <si>
    <t>St Marys Res Central School Poojappura Trivandrum</t>
  </si>
  <si>
    <t>Christnagar HSS Trivandrum</t>
  </si>
  <si>
    <t>Kerala University</t>
  </si>
  <si>
    <t>Christnagar College Trivandrum</t>
  </si>
  <si>
    <t>K R IMMANUEL</t>
  </si>
  <si>
    <t>Abishekh</t>
  </si>
  <si>
    <t>S V</t>
  </si>
  <si>
    <t>abi.lifelover@gmail.com</t>
  </si>
  <si>
    <t>662, Sullivan St</t>
  </si>
  <si>
    <t>Abishekh  S V</t>
  </si>
  <si>
    <t>23W001520</t>
  </si>
  <si>
    <t xml:space="preserve"> 91 8056416409</t>
  </si>
  <si>
    <t>SBOA Matric Higher Secondary School</t>
  </si>
  <si>
    <t>Sri Sowdeshwari Vidhyalaya Matric Higher Secondary School</t>
  </si>
  <si>
    <t>Sri Ramakrishna College of Arts &amp; Science</t>
  </si>
  <si>
    <t>Abishekh S V</t>
  </si>
  <si>
    <t>BHARATHI</t>
  </si>
  <si>
    <t>PRIYADHARSHINI R</t>
  </si>
  <si>
    <t>priyakrishnan1819@gmail.com</t>
  </si>
  <si>
    <t>No. 1-491,south street, Kalavasal, nallakamalpuram, keelarajakularaman,vembakottai ,virudhunagar-626136</t>
  </si>
  <si>
    <t>BHARATHI  PRIYADHARSHINI R</t>
  </si>
  <si>
    <t>23W001533</t>
  </si>
  <si>
    <t xml:space="preserve"> 91 9150889740</t>
  </si>
  <si>
    <t>Rajapalayam</t>
  </si>
  <si>
    <t>MAHATMA MONTESSORI CBSE SCHOOL</t>
  </si>
  <si>
    <t>MAHATMA MONTESSORI SCHOOL CBSE</t>
  </si>
  <si>
    <t>LADY DOAK COLLEGE</t>
  </si>
  <si>
    <t>BHARATHI PRIYADHARSHINI R</t>
  </si>
  <si>
    <t>HARI</t>
  </si>
  <si>
    <t>PRIYAA G V</t>
  </si>
  <si>
    <t>hp008gv.aa@gmail.com</t>
  </si>
  <si>
    <t>Block A9 flat 210 SSM Nagar vanchinathan street, alapakkam new perungalathur, chennai 63</t>
  </si>
  <si>
    <t>sganeshbabu@gmail.com</t>
  </si>
  <si>
    <t>HARI  PRIYAA G V</t>
  </si>
  <si>
    <t>23W001461</t>
  </si>
  <si>
    <t xml:space="preserve"> 91 9566144991</t>
  </si>
  <si>
    <t>SRIMATHI SUNDARAVALLI MEMORIAL SCHOOL</t>
  </si>
  <si>
    <t>THIRUVALLUVAR</t>
  </si>
  <si>
    <t>SRI SARADA MAHAVIDYALAYAM ARTS AND SCIENCE COLLEGE FOR WOMEN</t>
  </si>
  <si>
    <t>(TNEB)TANGEDCO. LTD</t>
  </si>
  <si>
    <t>HARI PRIYAA G V</t>
  </si>
  <si>
    <t>Navneeth</t>
  </si>
  <si>
    <t>Sundaresan</t>
  </si>
  <si>
    <t>tmkrkmrasika@gmail.com</t>
  </si>
  <si>
    <t>Abhishek Illam, Kalyana Kandaswamy Koil Street, Balliah Gardens, Madipakkam, Tamilnadu</t>
  </si>
  <si>
    <t>sund1968@gmail.com</t>
  </si>
  <si>
    <t>Navneeth  Sundaresan</t>
  </si>
  <si>
    <t>23W001559</t>
  </si>
  <si>
    <t xml:space="preserve"> 91 9315677115</t>
  </si>
  <si>
    <t>Delhi International School</t>
  </si>
  <si>
    <t>Guru Gobind Singh Indraprastha University</t>
  </si>
  <si>
    <t>Institute of Information Technology and Management</t>
  </si>
  <si>
    <t>Navneeth Sundaresan</t>
  </si>
  <si>
    <t>Karthick Pugalum Perumal</t>
  </si>
  <si>
    <t>karthickpugalumperumal@gmail.com</t>
  </si>
  <si>
    <t>274/1 Ricemill Street V.E Road Thoothukudi</t>
  </si>
  <si>
    <t>ram.mani1243@gmail.com</t>
  </si>
  <si>
    <t>Karthick Pugalum Perumal  N</t>
  </si>
  <si>
    <t>23W001547</t>
  </si>
  <si>
    <t xml:space="preserve"> 91 9443685319</t>
  </si>
  <si>
    <t>THE VIKASA SCHOOL</t>
  </si>
  <si>
    <t>NATIONAL ENGINEERING COLLEGE</t>
  </si>
  <si>
    <t>Karthick Pugalum Perumal N</t>
  </si>
  <si>
    <t>Ilamathi</t>
  </si>
  <si>
    <t>ilamathisaravana30@gmail.com</t>
  </si>
  <si>
    <t>5-20-7B, Ramalinga Nagar, Madurai Road, Aruppukottai.</t>
  </si>
  <si>
    <t>Ilamathi  S</t>
  </si>
  <si>
    <t>23W001551</t>
  </si>
  <si>
    <t xml:space="preserve"> 91 9498863304</t>
  </si>
  <si>
    <t>virudhunagar</t>
  </si>
  <si>
    <t>Sri Sowndambika Convent Matriculation Higher Secondary School</t>
  </si>
  <si>
    <t>Sri Sowdambika Convent Matriculation Higher Secondary School</t>
  </si>
  <si>
    <t>Thiagarajar College of Engineering</t>
  </si>
  <si>
    <t>Ilamathi S</t>
  </si>
  <si>
    <t>Narendran</t>
  </si>
  <si>
    <t>mnaren2712@gmail.com</t>
  </si>
  <si>
    <t>56,Lakshmi Nagar Phase II,Vilankurichi Road, Cheranma Nagar, Kalapatti Post</t>
  </si>
  <si>
    <t>Narendran  M</t>
  </si>
  <si>
    <t>23W001561</t>
  </si>
  <si>
    <t>SC</t>
  </si>
  <si>
    <t xml:space="preserve"> 91 9965815304</t>
  </si>
  <si>
    <t>SRIVI LIONS MATRICULATION HIGHER SECONDARY SCHOOL</t>
  </si>
  <si>
    <t>SRIVI LIONS MATRICULATION HIGHER SECONDARY SCHOOL,SRIVILLIPUTHUR</t>
  </si>
  <si>
    <t>PSG COLLEGE OF ARTS AND SCIENCE</t>
  </si>
  <si>
    <t>Narendran M</t>
  </si>
  <si>
    <t>Subha Chitra</t>
  </si>
  <si>
    <t>venkisubha2327@gmail.com</t>
  </si>
  <si>
    <t>18/13, Vassika Meenda Vinayagar Kovil Street, Tirunelveli Town</t>
  </si>
  <si>
    <t>csc1729@gmail.com</t>
  </si>
  <si>
    <t>Subha Chitra  S</t>
  </si>
  <si>
    <t>23W001571</t>
  </si>
  <si>
    <t xml:space="preserve"> 91 9487773721</t>
  </si>
  <si>
    <t>Little Flower Matriculation Higher Secondary School</t>
  </si>
  <si>
    <t>Sri Jayendra Saraswathi Silver Jubilee School</t>
  </si>
  <si>
    <t>PSGR Krishnammal College for Women</t>
  </si>
  <si>
    <t>Subha Chitra S</t>
  </si>
  <si>
    <t>LIDIYA MARY</t>
  </si>
  <si>
    <t>JOHN</t>
  </si>
  <si>
    <t>lidiyamaryjohn123@gmail.com</t>
  </si>
  <si>
    <t>2/279, MGR NAGAR, KUMBAKUDI PANCHAYAT , ANNA NAGAR POST , TRICHY-26</t>
  </si>
  <si>
    <t>lljohn380@gmail.com</t>
  </si>
  <si>
    <t>LIDIYA MARY  JOHN</t>
  </si>
  <si>
    <t>23W001585</t>
  </si>
  <si>
    <t xml:space="preserve"> 91 9489767094</t>
  </si>
  <si>
    <t>KENDRIYA VIDYALAYA</t>
  </si>
  <si>
    <t>HOLY CROSS COLLEGE (AUTONOMOUS)</t>
  </si>
  <si>
    <t>LIDIYA MARY JOHN</t>
  </si>
  <si>
    <t>Gayathri</t>
  </si>
  <si>
    <t>Rajakumar</t>
  </si>
  <si>
    <t>gayathrirajakumar45@gmail.com</t>
  </si>
  <si>
    <t>2/9H, Manikavasagar Street, Sasi Nagar West, Pechikulam, Madurai-17</t>
  </si>
  <si>
    <t>Gayathri  Rajakumar</t>
  </si>
  <si>
    <t>23W001620</t>
  </si>
  <si>
    <t xml:space="preserve"> 91 6369597366</t>
  </si>
  <si>
    <t xml:space="preserve"> 91 6369597369</t>
  </si>
  <si>
    <t>CEOA Matriculation Higher secondary school</t>
  </si>
  <si>
    <t>SDH Jain Vidyalaya Higher secondary school</t>
  </si>
  <si>
    <t>Fatima College</t>
  </si>
  <si>
    <t>Gayathri Rajakumar</t>
  </si>
  <si>
    <t>MANOJ</t>
  </si>
  <si>
    <t>manojrajan2603@gmail.com</t>
  </si>
  <si>
    <t>No 58 Solai street Ayanavaram Chennai 23</t>
  </si>
  <si>
    <t>MANOJ  R</t>
  </si>
  <si>
    <t>23W001623</t>
  </si>
  <si>
    <t xml:space="preserve"> 91 7358487565</t>
  </si>
  <si>
    <t>BETHEL MATRICULATION HIGHER SECONDARY SCHOOL</t>
  </si>
  <si>
    <t>DG VAISHNAV COLLEGE</t>
  </si>
  <si>
    <t>MANOJ R</t>
  </si>
  <si>
    <t>KRISHNAKUMAR</t>
  </si>
  <si>
    <t>krishnakm4816@gmail.com</t>
  </si>
  <si>
    <t>S/o MURUKESAN M,moolakadai,Vannathurai,agali (po)</t>
  </si>
  <si>
    <t>KRISHNAKUMAR  M</t>
  </si>
  <si>
    <t>23W001601</t>
  </si>
  <si>
    <t xml:space="preserve"> 91 9745701739</t>
  </si>
  <si>
    <t>Mannarghat</t>
  </si>
  <si>
    <t>Bethany English medium high school</t>
  </si>
  <si>
    <t>Arogyamatha higher secondary school</t>
  </si>
  <si>
    <t>Dr.G.R.Damodaran College of Science</t>
  </si>
  <si>
    <t>KRISHNAKUMAR M</t>
  </si>
  <si>
    <t>THARUN</t>
  </si>
  <si>
    <t>VEERAPANDIAN</t>
  </si>
  <si>
    <t>Tharunveeralakshmanan@gmail.com</t>
  </si>
  <si>
    <t>436, Kamarajar 2nd street, bharatiyar street, B.B. Kalam, Madurai</t>
  </si>
  <si>
    <t>THARUN  VEERAPANDIAN</t>
  </si>
  <si>
    <t>23W000487</t>
  </si>
  <si>
    <t xml:space="preserve"> 91 7997263302</t>
  </si>
  <si>
    <t>Hyderabad</t>
  </si>
  <si>
    <t xml:space="preserve"> 91 7598501498</t>
  </si>
  <si>
    <t>Mahatma  montessori  higher secondary school</t>
  </si>
  <si>
    <t>CEOA matriculation  higher secondary school</t>
  </si>
  <si>
    <t>ICFAI  University</t>
  </si>
  <si>
    <t>ICFAI FOUNDATION FOR HIGHER EDUCATION</t>
  </si>
  <si>
    <t>THARUN VEERAPANDIAN</t>
  </si>
  <si>
    <t>Tharunraghavan</t>
  </si>
  <si>
    <t>tharunraghavan8@gmail.com</t>
  </si>
  <si>
    <t>76, Cheran thozhilalar colony, Achipatty, pollachi</t>
  </si>
  <si>
    <t>Tharunraghavan  S</t>
  </si>
  <si>
    <t>23W000190</t>
  </si>
  <si>
    <t xml:space="preserve"> 91 9943049481</t>
  </si>
  <si>
    <t>SUBASH VIDYA MANDIR MATRIC HIGHER SECONDARY SCHOOL</t>
  </si>
  <si>
    <t>SIWALIK MATRIC HIGHER SECONDARY SCHOOL</t>
  </si>
  <si>
    <t>Dr. Mahalingam college of Engineering and Technology</t>
  </si>
  <si>
    <t>Tharunraghavan S</t>
  </si>
  <si>
    <t>GD Score (50)</t>
  </si>
  <si>
    <t>GD Wtg (10)</t>
  </si>
  <si>
    <t>PI Score (60)</t>
  </si>
  <si>
    <t>PI Wtg (20)</t>
  </si>
  <si>
    <t>Essay Score(10)</t>
  </si>
  <si>
    <t>Essay wtg</t>
  </si>
  <si>
    <t>Work Exe months</t>
  </si>
  <si>
    <t>Loc Wtg(5)</t>
  </si>
  <si>
    <t>Extra cutt act (5)</t>
  </si>
  <si>
    <t>WE Wtg (5)</t>
  </si>
  <si>
    <t>X Wtg(5)</t>
  </si>
  <si>
    <t>XII Wtg(5)</t>
  </si>
  <si>
    <t>UG Wtg(10)</t>
  </si>
  <si>
    <t xml:space="preserve">Arrs </t>
  </si>
  <si>
    <t>Acd Score (20)</t>
  </si>
  <si>
    <t>MAT Wtg (35)</t>
  </si>
  <si>
    <t>CAT Wrk out</t>
  </si>
  <si>
    <t>CAT Wtg(35)</t>
  </si>
  <si>
    <t>CMAT wtg(35)</t>
  </si>
  <si>
    <t>XAT Wrk out</t>
  </si>
  <si>
    <t>XAT  Wtg(35)</t>
  </si>
  <si>
    <t>Tancet Work out</t>
  </si>
  <si>
    <t>Tancet Wtg(35)</t>
  </si>
  <si>
    <t>TOTAL (100)</t>
  </si>
  <si>
    <t>Bonus (5)</t>
  </si>
  <si>
    <t>Cumm Tot (105)</t>
  </si>
  <si>
    <t>Pefrence</t>
  </si>
  <si>
    <t>Panel Overall assessment-1</t>
  </si>
  <si>
    <t>Panel Overall assessment-2</t>
  </si>
  <si>
    <t>Remarks</t>
  </si>
  <si>
    <t>Offer</t>
  </si>
  <si>
    <t>Acceptance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</si>
</sst>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14" fontId="1" fillId="0" borderId="1" xfId="0" applyNumberFormat="1" applyFont="1" applyBorder="1" applyAlignment="1">
      <alignment wrapText="1"/>
    </xf>
    <xf numFmtId="14" fontId="0" fillId="0" borderId="0" xfId="0" applyNumberFormat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64"/>
  <sheetViews>
    <sheetView tabSelected="1" workbookViewId="0">
      <pane xSplit="3" ySplit="1" topLeftCell="J59" activePane="bottomRight" state="frozen"/>
      <selection pane="topRight" activeCell="D1" sqref="D1"/>
      <selection pane="bottomLeft" activeCell="A2" sqref="A2"/>
      <selection pane="bottomRight" activeCell="BC4" sqref="BC4"/>
    </sheetView>
  </sheetViews>
  <sheetFormatPr defaultRowHeight="15" x14ac:dyDescent="0.25"/>
  <cols>
    <col min="1" max="1" width="6.7109375" customWidth="1"/>
    <col min="2" max="2" width="24.5703125" bestFit="1" customWidth="1"/>
    <col min="3" max="3" width="17.85546875" hidden="1" customWidth="1"/>
    <col min="4" max="4" width="38.140625" hidden="1" customWidth="1"/>
    <col min="5" max="5" width="61.28515625" style="2" hidden="1" customWidth="1"/>
    <col min="6" max="6" width="10.42578125" hidden="1" customWidth="1"/>
    <col min="7" max="7" width="17" style="2" hidden="1" customWidth="1"/>
    <col min="8" max="8" width="29.85546875" hidden="1" customWidth="1"/>
    <col min="9" max="9" width="19.140625" hidden="1" customWidth="1"/>
    <col min="10" max="10" width="12.28515625" bestFit="1" customWidth="1"/>
    <col min="11" max="11" width="8.140625" hidden="1" customWidth="1"/>
    <col min="12" max="12" width="11.42578125" hidden="1" customWidth="1"/>
    <col min="13" max="13" width="18" hidden="1" customWidth="1"/>
    <col min="14" max="14" width="13.42578125" style="7" hidden="1" customWidth="1"/>
    <col min="15" max="15" width="10" hidden="1" customWidth="1"/>
    <col min="16" max="16" width="14" hidden="1" customWidth="1"/>
    <col min="17" max="17" width="14" customWidth="1"/>
    <col min="18" max="18" width="11.5703125" hidden="1" customWidth="1"/>
    <col min="19" max="19" width="13.5703125" customWidth="1"/>
    <col min="20" max="20" width="32" hidden="1" customWidth="1"/>
    <col min="21" max="22" width="14" hidden="1" customWidth="1"/>
    <col min="23" max="23" width="5.5703125" customWidth="1"/>
    <col min="24" max="25" width="5.5703125" hidden="1" customWidth="1"/>
    <col min="26" max="26" width="9" customWidth="1"/>
    <col min="27" max="27" width="16.140625" style="2" hidden="1" customWidth="1"/>
    <col min="28" max="28" width="8.42578125" style="2" hidden="1" customWidth="1"/>
    <col min="29" max="29" width="10.42578125" style="7" hidden="1" customWidth="1"/>
    <col min="30" max="30" width="6.5703125" customWidth="1"/>
    <col min="31" max="31" width="8.42578125" hidden="1" customWidth="1"/>
    <col min="32" max="32" width="8.7109375" hidden="1" customWidth="1"/>
    <col min="33" max="33" width="8.140625" hidden="1" customWidth="1"/>
    <col min="34" max="34" width="15.7109375" style="2" hidden="1" customWidth="1"/>
    <col min="35" max="35" width="7" style="2" hidden="1" customWidth="1"/>
    <col min="36" max="36" width="10.85546875" style="7" hidden="1" customWidth="1"/>
    <col min="37" max="37" width="6.28515625" customWidth="1"/>
    <col min="38" max="38" width="11.140625" hidden="1" customWidth="1"/>
    <col min="39" max="39" width="8.85546875" hidden="1" customWidth="1"/>
    <col min="40" max="40" width="8.42578125" hidden="1" customWidth="1"/>
    <col min="41" max="41" width="9.7109375" hidden="1" customWidth="1"/>
    <col min="42" max="42" width="8" customWidth="1"/>
    <col min="43" max="43" width="8" hidden="1" customWidth="1"/>
    <col min="44" max="44" width="8" customWidth="1"/>
    <col min="45" max="50" width="8" hidden="1" customWidth="1"/>
    <col min="51" max="51" width="8" customWidth="1"/>
    <col min="52" max="52" width="10.42578125" style="7" hidden="1" customWidth="1"/>
    <col min="53" max="53" width="8" hidden="1" customWidth="1"/>
    <col min="54" max="54" width="8" customWidth="1"/>
    <col min="55" max="55" width="7" customWidth="1"/>
    <col min="56" max="56" width="11.42578125" style="7" hidden="1" customWidth="1"/>
    <col min="57" max="57" width="11.42578125" hidden="1" customWidth="1"/>
    <col min="58" max="58" width="5.5703125" customWidth="1"/>
    <col min="59" max="59" width="6.28515625" customWidth="1"/>
    <col min="60" max="60" width="10.42578125" style="7" hidden="1" customWidth="1"/>
    <col min="61" max="61" width="9.7109375" hidden="1" customWidth="1"/>
    <col min="62" max="62" width="4.85546875" customWidth="1"/>
    <col min="63" max="63" width="6.140625" customWidth="1"/>
    <col min="64" max="64" width="11.42578125" style="7" hidden="1" customWidth="1"/>
    <col min="65" max="65" width="11.42578125" hidden="1" customWidth="1"/>
    <col min="66" max="66" width="7.140625" customWidth="1"/>
    <col min="67" max="67" width="12" style="7" hidden="1" customWidth="1"/>
    <col min="68" max="68" width="6.140625" hidden="1" customWidth="1"/>
    <col min="69" max="70" width="6.140625" customWidth="1"/>
    <col min="71" max="71" width="23.28515625" style="2" hidden="1" customWidth="1"/>
    <col min="72" max="72" width="26" style="2" hidden="1" customWidth="1"/>
    <col min="73" max="73" width="10.5703125" style="7" hidden="1" customWidth="1"/>
    <col min="74" max="74" width="6.28515625" customWidth="1"/>
    <col min="75" max="75" width="6.42578125" customWidth="1"/>
    <col min="76" max="76" width="10.5703125" hidden="1" customWidth="1"/>
    <col min="77" max="77" width="11" hidden="1" customWidth="1"/>
    <col min="78" max="78" width="6.42578125" style="2" customWidth="1"/>
    <col min="79" max="80" width="9" hidden="1" customWidth="1"/>
    <col min="81" max="81" width="13.7109375" hidden="1" customWidth="1"/>
    <col min="82" max="83" width="9" hidden="1" customWidth="1"/>
    <col min="84" max="84" width="6.85546875" style="2" hidden="1" customWidth="1"/>
    <col min="85" max="85" width="10.7109375" style="7" hidden="1" customWidth="1"/>
    <col min="86" max="86" width="10.42578125" style="7" hidden="1" customWidth="1"/>
    <col min="87" max="88" width="9.7109375" hidden="1" customWidth="1"/>
    <col min="89" max="89" width="5.42578125" customWidth="1"/>
    <col min="90" max="90" width="5.85546875" customWidth="1"/>
    <col min="91" max="91" width="28.85546875" hidden="1" customWidth="1"/>
    <col min="92" max="124" width="6.28515625" customWidth="1"/>
  </cols>
  <sheetData>
    <row r="1" spans="1:124" ht="156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6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6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6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6" t="s">
        <v>51</v>
      </c>
      <c r="BA1" s="1" t="s">
        <v>52</v>
      </c>
      <c r="BB1" s="1" t="s">
        <v>53</v>
      </c>
      <c r="BC1" s="1" t="s">
        <v>54</v>
      </c>
      <c r="BD1" s="6" t="s">
        <v>55</v>
      </c>
      <c r="BE1" s="1" t="s">
        <v>56</v>
      </c>
      <c r="BF1" s="1" t="s">
        <v>57</v>
      </c>
      <c r="BG1" s="1" t="s">
        <v>58</v>
      </c>
      <c r="BH1" s="6" t="s">
        <v>59</v>
      </c>
      <c r="BI1" s="1" t="s">
        <v>60</v>
      </c>
      <c r="BJ1" s="1" t="s">
        <v>61</v>
      </c>
      <c r="BK1" s="1" t="s">
        <v>62</v>
      </c>
      <c r="BL1" s="6" t="s">
        <v>63</v>
      </c>
      <c r="BM1" s="1" t="s">
        <v>64</v>
      </c>
      <c r="BN1" s="1" t="s">
        <v>65</v>
      </c>
      <c r="BO1" s="6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6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821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6" t="s">
        <v>83</v>
      </c>
      <c r="CH1" s="6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0" t="s">
        <v>822</v>
      </c>
      <c r="CO1" s="10" t="s">
        <v>823</v>
      </c>
      <c r="CP1" s="10" t="s">
        <v>824</v>
      </c>
      <c r="CQ1" s="10" t="s">
        <v>825</v>
      </c>
      <c r="CR1" s="10" t="s">
        <v>826</v>
      </c>
      <c r="CS1" s="10" t="s">
        <v>827</v>
      </c>
      <c r="CT1" s="10" t="s">
        <v>828</v>
      </c>
      <c r="CU1" s="10" t="s">
        <v>829</v>
      </c>
      <c r="CV1" s="10" t="s">
        <v>830</v>
      </c>
      <c r="CW1" s="10" t="s">
        <v>831</v>
      </c>
      <c r="CX1" s="10" t="s">
        <v>831</v>
      </c>
      <c r="CY1" s="11" t="s">
        <v>832</v>
      </c>
      <c r="CZ1" s="11" t="s">
        <v>833</v>
      </c>
      <c r="DA1" s="10" t="s">
        <v>834</v>
      </c>
      <c r="DB1" s="10" t="s">
        <v>834</v>
      </c>
      <c r="DC1" s="11" t="s">
        <v>835</v>
      </c>
      <c r="DD1" s="11" t="s">
        <v>836</v>
      </c>
      <c r="DE1" s="11" t="s">
        <v>837</v>
      </c>
      <c r="DF1" s="10" t="s">
        <v>815</v>
      </c>
      <c r="DG1" s="12" t="s">
        <v>816</v>
      </c>
      <c r="DH1" s="10" t="s">
        <v>817</v>
      </c>
      <c r="DI1" s="10" t="s">
        <v>818</v>
      </c>
      <c r="DJ1" s="10" t="s">
        <v>819</v>
      </c>
      <c r="DK1" s="10" t="s">
        <v>820</v>
      </c>
      <c r="DL1" s="10" t="s">
        <v>838</v>
      </c>
      <c r="DM1" s="10" t="s">
        <v>839</v>
      </c>
      <c r="DN1" s="10" t="s">
        <v>840</v>
      </c>
      <c r="DO1" s="9" t="s">
        <v>841</v>
      </c>
      <c r="DP1" s="9" t="s">
        <v>842</v>
      </c>
      <c r="DQ1" s="10" t="s">
        <v>843</v>
      </c>
      <c r="DR1" s="10" t="s">
        <v>844</v>
      </c>
      <c r="DS1" s="10" t="s">
        <v>845</v>
      </c>
      <c r="DT1" s="10" t="s">
        <v>846</v>
      </c>
    </row>
    <row r="2" spans="1:124" ht="34.5" customHeight="1" x14ac:dyDescent="0.25">
      <c r="A2" s="3">
        <v>1</v>
      </c>
      <c r="B2" s="3" t="s">
        <v>189</v>
      </c>
      <c r="C2" s="3" t="s">
        <v>190</v>
      </c>
      <c r="D2" s="3" t="s">
        <v>191</v>
      </c>
      <c r="E2" s="4" t="s">
        <v>192</v>
      </c>
      <c r="F2" s="3"/>
      <c r="G2" s="4"/>
      <c r="H2" s="3" t="s">
        <v>193</v>
      </c>
      <c r="I2" s="3" t="s">
        <v>194</v>
      </c>
      <c r="J2" s="3" t="s">
        <v>195</v>
      </c>
      <c r="K2" s="3"/>
      <c r="L2" s="3" t="s">
        <v>131</v>
      </c>
      <c r="M2" s="3"/>
      <c r="N2" s="5">
        <v>44934.435416666667</v>
      </c>
      <c r="O2" s="3" t="s">
        <v>93</v>
      </c>
      <c r="P2" s="3"/>
      <c r="Q2" s="3" t="s">
        <v>196</v>
      </c>
      <c r="R2" s="3" t="s">
        <v>95</v>
      </c>
      <c r="S2" s="3" t="s">
        <v>95</v>
      </c>
      <c r="T2" s="3" t="s">
        <v>116</v>
      </c>
      <c r="U2" s="3" t="s">
        <v>172</v>
      </c>
      <c r="V2" s="3" t="s">
        <v>197</v>
      </c>
      <c r="W2" s="3"/>
      <c r="X2" s="3"/>
      <c r="Y2" s="3"/>
      <c r="Z2" s="3"/>
      <c r="AA2" s="4" t="s">
        <v>198</v>
      </c>
      <c r="AB2" s="4" t="s">
        <v>97</v>
      </c>
      <c r="AC2" s="5">
        <v>42430</v>
      </c>
      <c r="AD2" s="3">
        <v>94</v>
      </c>
      <c r="AE2" s="3"/>
      <c r="AF2" s="3" t="s">
        <v>118</v>
      </c>
      <c r="AG2" s="3"/>
      <c r="AH2" s="4" t="s">
        <v>199</v>
      </c>
      <c r="AI2" s="4" t="s">
        <v>97</v>
      </c>
      <c r="AJ2" s="5">
        <v>43160</v>
      </c>
      <c r="AK2" s="3">
        <v>93.08</v>
      </c>
      <c r="AL2" s="3"/>
      <c r="AM2" s="3" t="s">
        <v>118</v>
      </c>
      <c r="AN2" s="3" t="s">
        <v>121</v>
      </c>
      <c r="AO2" s="3"/>
      <c r="AP2" s="3"/>
      <c r="AQ2" s="3"/>
      <c r="AR2" s="3"/>
      <c r="AS2" s="3"/>
      <c r="AT2" s="3"/>
      <c r="AU2" s="3"/>
      <c r="AV2" s="3"/>
      <c r="AW2" s="3"/>
      <c r="AX2" s="3"/>
      <c r="AY2" s="3" t="s">
        <v>98</v>
      </c>
      <c r="AZ2" s="5">
        <v>44896</v>
      </c>
      <c r="BA2" s="3">
        <v>630.5</v>
      </c>
      <c r="BB2" s="3">
        <v>78.84</v>
      </c>
      <c r="BC2" s="3"/>
      <c r="BD2" s="5"/>
      <c r="BE2" s="3"/>
      <c r="BF2" s="3"/>
      <c r="BG2" s="3"/>
      <c r="BH2" s="5"/>
      <c r="BI2" s="3"/>
      <c r="BJ2" s="3"/>
      <c r="BK2" s="3"/>
      <c r="BL2" s="5"/>
      <c r="BM2" s="3"/>
      <c r="BN2" s="3"/>
      <c r="BO2" s="5"/>
      <c r="BP2" s="3"/>
      <c r="BQ2" s="3"/>
      <c r="BR2" s="3"/>
      <c r="BS2" s="4" t="s">
        <v>200</v>
      </c>
      <c r="BT2" s="4" t="s">
        <v>201</v>
      </c>
      <c r="BU2" s="5">
        <v>44712</v>
      </c>
      <c r="BV2" s="3">
        <v>88.3</v>
      </c>
      <c r="BW2" s="3" t="s">
        <v>202</v>
      </c>
      <c r="BX2" s="3" t="s">
        <v>203</v>
      </c>
      <c r="BY2" s="3" t="s">
        <v>203</v>
      </c>
      <c r="BZ2" s="4"/>
      <c r="CA2" s="3"/>
      <c r="CB2" s="3"/>
      <c r="CC2" s="3"/>
      <c r="CD2" s="3"/>
      <c r="CE2" s="3"/>
      <c r="CF2" s="4"/>
      <c r="CG2" s="5"/>
      <c r="CH2" s="5"/>
      <c r="CI2" s="3"/>
      <c r="CJ2" s="3"/>
      <c r="CK2" s="3"/>
      <c r="CL2" s="3"/>
      <c r="CM2" s="3" t="s">
        <v>204</v>
      </c>
      <c r="CN2" s="3"/>
      <c r="CO2" s="3"/>
      <c r="CP2" s="3"/>
      <c r="CQ2" s="3">
        <f>AD2/100*5</f>
        <v>4.6999999999999993</v>
      </c>
      <c r="CR2" s="3">
        <f>AK2/100*5</f>
        <v>4.6539999999999999</v>
      </c>
      <c r="CS2" s="3">
        <f>BV2/100*10</f>
        <v>8.83</v>
      </c>
      <c r="CT2" s="3"/>
      <c r="CU2" s="3">
        <f>CQ2+CR2+CS2</f>
        <v>18.183999999999997</v>
      </c>
      <c r="CV2" s="3">
        <f>BB2/100*35</f>
        <v>27.594000000000001</v>
      </c>
      <c r="CW2" s="3"/>
      <c r="CX2" s="3"/>
      <c r="CY2" s="3"/>
      <c r="CZ2" s="3"/>
      <c r="DA2" s="3"/>
      <c r="DB2" s="3"/>
      <c r="DC2" s="3"/>
      <c r="DD2" s="3"/>
      <c r="DE2" s="3"/>
      <c r="DF2" s="3">
        <v>35.5</v>
      </c>
      <c r="DG2" s="3">
        <v>7.1</v>
      </c>
      <c r="DH2" s="3">
        <v>37.5</v>
      </c>
      <c r="DI2" s="3">
        <v>12.5</v>
      </c>
      <c r="DJ2" s="3">
        <v>9</v>
      </c>
      <c r="DK2" s="3">
        <v>4.5</v>
      </c>
      <c r="DL2">
        <f>CO2+CP2+CU2+6+CV2+DG2+DI2+DK2</f>
        <v>75.878</v>
      </c>
      <c r="DM2" s="13">
        <f>CN2</f>
        <v>0</v>
      </c>
      <c r="DN2" s="13">
        <f>DL2+DM2</f>
        <v>75.878</v>
      </c>
      <c r="DO2" s="3"/>
      <c r="DP2" s="3"/>
      <c r="DQ2" s="3"/>
      <c r="DR2" s="3"/>
      <c r="DS2" s="3"/>
      <c r="DT2" s="3"/>
    </row>
    <row r="3" spans="1:124" ht="34.5" customHeight="1" x14ac:dyDescent="0.25">
      <c r="A3" s="3">
        <v>2</v>
      </c>
      <c r="B3" s="3" t="s">
        <v>657</v>
      </c>
      <c r="C3" s="3" t="s">
        <v>658</v>
      </c>
      <c r="D3" s="3" t="s">
        <v>659</v>
      </c>
      <c r="E3" s="4" t="s">
        <v>660</v>
      </c>
      <c r="F3" s="3"/>
      <c r="G3" s="4"/>
      <c r="H3" s="3"/>
      <c r="I3" s="3" t="s">
        <v>661</v>
      </c>
      <c r="J3" s="3" t="s">
        <v>662</v>
      </c>
      <c r="K3" s="3"/>
      <c r="L3" s="3" t="s">
        <v>131</v>
      </c>
      <c r="M3" s="3"/>
      <c r="N3" s="5">
        <v>45082.467361111114</v>
      </c>
      <c r="O3" s="3" t="s">
        <v>103</v>
      </c>
      <c r="P3" s="3"/>
      <c r="Q3" s="3" t="s">
        <v>663</v>
      </c>
      <c r="R3" s="3" t="s">
        <v>95</v>
      </c>
      <c r="S3" s="3" t="s">
        <v>132</v>
      </c>
      <c r="T3" s="3" t="s">
        <v>116</v>
      </c>
      <c r="U3" s="3" t="s">
        <v>262</v>
      </c>
      <c r="V3" s="3" t="s">
        <v>663</v>
      </c>
      <c r="W3" s="3"/>
      <c r="X3" s="3"/>
      <c r="Y3" s="3"/>
      <c r="Z3" s="3"/>
      <c r="AA3" s="4" t="s">
        <v>664</v>
      </c>
      <c r="AB3" s="4" t="s">
        <v>97</v>
      </c>
      <c r="AC3" s="5">
        <v>44986</v>
      </c>
      <c r="AD3" s="3">
        <v>70.599999999999994</v>
      </c>
      <c r="AE3" s="3"/>
      <c r="AF3" s="3" t="s">
        <v>118</v>
      </c>
      <c r="AG3" s="3"/>
      <c r="AH3" s="4" t="s">
        <v>665</v>
      </c>
      <c r="AI3" s="4" t="s">
        <v>97</v>
      </c>
      <c r="AJ3" s="5">
        <v>44986</v>
      </c>
      <c r="AK3" s="3">
        <v>78.5</v>
      </c>
      <c r="AL3" s="3"/>
      <c r="AM3" s="3" t="s">
        <v>118</v>
      </c>
      <c r="AN3" s="3" t="s">
        <v>121</v>
      </c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5"/>
      <c r="BA3" s="3"/>
      <c r="BB3" s="3"/>
      <c r="BC3" s="3"/>
      <c r="BD3" s="5"/>
      <c r="BE3" s="3"/>
      <c r="BF3" s="3"/>
      <c r="BG3" s="3" t="s">
        <v>98</v>
      </c>
      <c r="BH3" s="5"/>
      <c r="BI3" s="3"/>
      <c r="BJ3" s="3">
        <v>72.739999999999995</v>
      </c>
      <c r="BK3" s="3"/>
      <c r="BL3" s="5"/>
      <c r="BM3" s="3"/>
      <c r="BN3" s="3"/>
      <c r="BO3" s="5">
        <v>44986</v>
      </c>
      <c r="BP3" s="3">
        <v>20.67</v>
      </c>
      <c r="BQ3" s="3">
        <v>79.2</v>
      </c>
      <c r="BR3" s="3" t="s">
        <v>187</v>
      </c>
      <c r="BS3" s="4" t="s">
        <v>213</v>
      </c>
      <c r="BT3" s="4" t="s">
        <v>666</v>
      </c>
      <c r="BU3" s="5">
        <v>45066</v>
      </c>
      <c r="BV3" s="3">
        <v>79</v>
      </c>
      <c r="BW3" s="3" t="s">
        <v>106</v>
      </c>
      <c r="BX3" s="3"/>
      <c r="BY3" s="3"/>
      <c r="BZ3" s="4"/>
      <c r="CA3" s="3"/>
      <c r="CB3" s="3"/>
      <c r="CC3" s="3"/>
      <c r="CD3" s="3"/>
      <c r="CE3" s="3"/>
      <c r="CF3" s="4"/>
      <c r="CG3" s="5"/>
      <c r="CH3" s="5"/>
      <c r="CI3" s="3"/>
      <c r="CJ3" s="3"/>
      <c r="CK3" s="3"/>
      <c r="CL3" s="3"/>
      <c r="CM3" s="3" t="s">
        <v>667</v>
      </c>
      <c r="CN3" s="3"/>
      <c r="CO3" s="3"/>
      <c r="CP3" s="3"/>
      <c r="CQ3" s="3">
        <f t="shared" ref="CQ3:CQ64" si="0">AD3/100*5</f>
        <v>3.53</v>
      </c>
      <c r="CR3" s="3">
        <f t="shared" ref="CR3:CR64" si="1">AK3/100*5</f>
        <v>3.9250000000000003</v>
      </c>
      <c r="CS3" s="3">
        <f t="shared" ref="CS3:CS64" si="2">BV3/100*10</f>
        <v>7.9</v>
      </c>
      <c r="CT3" s="3"/>
      <c r="CU3" s="3">
        <f t="shared" ref="CU3:CU64" si="3">CQ3+CR3+CS3</f>
        <v>15.355</v>
      </c>
      <c r="CV3" s="3">
        <f>BJ3/100*35</f>
        <v>25.458999999999996</v>
      </c>
      <c r="CW3" s="3"/>
      <c r="CX3" s="3"/>
      <c r="CY3" s="3"/>
      <c r="CZ3" s="3"/>
      <c r="DA3" s="3"/>
      <c r="DB3" s="3"/>
      <c r="DC3" s="3"/>
      <c r="DD3" s="3">
        <f>BQ3*0.75</f>
        <v>59.400000000000006</v>
      </c>
      <c r="DE3" s="3">
        <f>DD3/100*35</f>
        <v>20.790000000000003</v>
      </c>
      <c r="DF3" s="3">
        <v>35</v>
      </c>
      <c r="DG3" s="3">
        <v>7</v>
      </c>
      <c r="DH3" s="3">
        <v>48</v>
      </c>
      <c r="DI3" s="3">
        <v>16</v>
      </c>
      <c r="DJ3" s="3">
        <v>6.5</v>
      </c>
      <c r="DK3" s="3">
        <v>3.25</v>
      </c>
      <c r="DL3" s="3">
        <f t="shared" ref="DL3:DL64" si="4">CO3+CP3+CU3+6+CV3+DG3+DI3+DK3</f>
        <v>73.063999999999993</v>
      </c>
      <c r="DM3" s="3">
        <f t="shared" ref="DM3:DM64" si="5">CN3</f>
        <v>0</v>
      </c>
      <c r="DN3" s="3">
        <f t="shared" ref="DN3:DN64" si="6">DL3+DM3</f>
        <v>73.063999999999993</v>
      </c>
      <c r="DO3" s="3"/>
      <c r="DP3" s="3"/>
      <c r="DQ3" s="3"/>
      <c r="DR3" s="3"/>
      <c r="DS3" s="3"/>
      <c r="DT3" s="3"/>
    </row>
    <row r="4" spans="1:124" ht="34.5" customHeight="1" x14ac:dyDescent="0.25">
      <c r="A4" s="3">
        <v>3</v>
      </c>
      <c r="B4" s="3" t="s">
        <v>579</v>
      </c>
      <c r="C4" s="3" t="s">
        <v>580</v>
      </c>
      <c r="D4" s="3" t="s">
        <v>581</v>
      </c>
      <c r="E4" s="4" t="s">
        <v>582</v>
      </c>
      <c r="F4" s="3"/>
      <c r="G4" s="4"/>
      <c r="H4" s="3"/>
      <c r="I4" s="3" t="s">
        <v>583</v>
      </c>
      <c r="J4" s="3" t="s">
        <v>584</v>
      </c>
      <c r="K4" s="3"/>
      <c r="L4" s="3" t="s">
        <v>131</v>
      </c>
      <c r="M4" s="3"/>
      <c r="N4" s="5">
        <v>45048.802083333336</v>
      </c>
      <c r="O4" s="3" t="s">
        <v>93</v>
      </c>
      <c r="P4" s="3"/>
      <c r="Q4" s="3" t="s">
        <v>585</v>
      </c>
      <c r="R4" s="3" t="s">
        <v>95</v>
      </c>
      <c r="S4" s="3" t="s">
        <v>586</v>
      </c>
      <c r="T4" s="3" t="s">
        <v>116</v>
      </c>
      <c r="U4" s="3" t="s">
        <v>172</v>
      </c>
      <c r="V4" s="3" t="s">
        <v>585</v>
      </c>
      <c r="W4" s="3"/>
      <c r="X4" s="3"/>
      <c r="Y4" s="3"/>
      <c r="Z4" s="3"/>
      <c r="AA4" s="4" t="s">
        <v>587</v>
      </c>
      <c r="AB4" s="4" t="s">
        <v>97</v>
      </c>
      <c r="AC4" s="5">
        <v>42856</v>
      </c>
      <c r="AD4" s="3">
        <v>98.8</v>
      </c>
      <c r="AE4" s="3"/>
      <c r="AF4" s="3" t="s">
        <v>118</v>
      </c>
      <c r="AG4" s="3"/>
      <c r="AH4" s="4" t="s">
        <v>587</v>
      </c>
      <c r="AI4" s="4" t="s">
        <v>97</v>
      </c>
      <c r="AJ4" s="5">
        <v>43586</v>
      </c>
      <c r="AK4" s="3">
        <v>81.599999999999994</v>
      </c>
      <c r="AL4" s="3"/>
      <c r="AM4" s="3" t="s">
        <v>118</v>
      </c>
      <c r="AN4" s="3" t="s">
        <v>121</v>
      </c>
      <c r="AO4" s="3"/>
      <c r="AP4" s="3" t="s">
        <v>588</v>
      </c>
      <c r="AQ4" s="3"/>
      <c r="AR4" s="3"/>
      <c r="AS4" s="3"/>
      <c r="AT4" s="3"/>
      <c r="AU4" s="3"/>
      <c r="AV4" s="3"/>
      <c r="AW4" s="3"/>
      <c r="AX4" s="3"/>
      <c r="AY4" s="3"/>
      <c r="AZ4" s="5"/>
      <c r="BA4" s="3"/>
      <c r="BB4" s="3"/>
      <c r="BC4" s="3"/>
      <c r="BD4" s="5"/>
      <c r="BE4" s="3"/>
      <c r="BF4" s="3"/>
      <c r="BG4" s="3" t="s">
        <v>98</v>
      </c>
      <c r="BH4" s="5">
        <v>45078</v>
      </c>
      <c r="BI4" s="3"/>
      <c r="BJ4" s="3">
        <v>86.61</v>
      </c>
      <c r="BK4" s="3"/>
      <c r="BL4" s="5"/>
      <c r="BM4" s="3"/>
      <c r="BN4" s="3"/>
      <c r="BO4" s="5"/>
      <c r="BP4" s="3"/>
      <c r="BQ4" s="3"/>
      <c r="BR4" s="3"/>
      <c r="BS4" s="4" t="s">
        <v>589</v>
      </c>
      <c r="BT4" s="4" t="s">
        <v>589</v>
      </c>
      <c r="BU4" s="5">
        <v>45076</v>
      </c>
      <c r="BV4" s="3">
        <v>84.2</v>
      </c>
      <c r="BW4" s="3" t="s">
        <v>139</v>
      </c>
      <c r="BX4" s="3" t="s">
        <v>590</v>
      </c>
      <c r="BY4" s="3" t="s">
        <v>590</v>
      </c>
      <c r="BZ4" s="4"/>
      <c r="CA4" s="3"/>
      <c r="CB4" s="3"/>
      <c r="CC4" s="3"/>
      <c r="CD4" s="3"/>
      <c r="CE4" s="3"/>
      <c r="CF4" s="4"/>
      <c r="CG4" s="5"/>
      <c r="CH4" s="5"/>
      <c r="CI4" s="3"/>
      <c r="CJ4" s="3"/>
      <c r="CK4" s="3"/>
      <c r="CL4" s="3"/>
      <c r="CM4" s="3" t="s">
        <v>591</v>
      </c>
      <c r="CN4" s="3"/>
      <c r="CO4" s="3"/>
      <c r="CP4" s="3"/>
      <c r="CQ4" s="3">
        <f t="shared" si="0"/>
        <v>4.9399999999999995</v>
      </c>
      <c r="CR4" s="3">
        <f t="shared" si="1"/>
        <v>4.08</v>
      </c>
      <c r="CS4" s="3">
        <f t="shared" si="2"/>
        <v>8.4200000000000017</v>
      </c>
      <c r="CT4" s="3"/>
      <c r="CU4" s="3">
        <f t="shared" si="3"/>
        <v>17.440000000000001</v>
      </c>
      <c r="CV4" s="3">
        <f>BJ4/100*35</f>
        <v>30.313499999999998</v>
      </c>
      <c r="CW4" s="3"/>
      <c r="CX4" s="3"/>
      <c r="CY4" s="3"/>
      <c r="CZ4" s="3"/>
      <c r="DA4" s="3"/>
      <c r="DB4" s="3"/>
      <c r="DC4" s="3"/>
      <c r="DD4" s="3"/>
      <c r="DE4" s="3"/>
      <c r="DF4" s="3">
        <v>33.5</v>
      </c>
      <c r="DG4" s="3">
        <v>6.7</v>
      </c>
      <c r="DH4" s="3">
        <v>37.5</v>
      </c>
      <c r="DI4" s="3">
        <v>12.5</v>
      </c>
      <c r="DJ4" s="3">
        <v>7.5</v>
      </c>
      <c r="DK4" s="3">
        <v>3.75</v>
      </c>
      <c r="DL4" s="3">
        <f t="shared" si="4"/>
        <v>76.703500000000005</v>
      </c>
      <c r="DM4" s="3">
        <f t="shared" si="5"/>
        <v>0</v>
      </c>
      <c r="DN4" s="3">
        <f t="shared" si="6"/>
        <v>76.703500000000005</v>
      </c>
      <c r="DO4" s="3"/>
      <c r="DP4" s="3"/>
      <c r="DQ4" s="3"/>
      <c r="DR4" s="3"/>
      <c r="DS4" s="3"/>
      <c r="DT4" s="3"/>
    </row>
    <row r="5" spans="1:124" ht="34.5" customHeight="1" x14ac:dyDescent="0.25">
      <c r="A5" s="3">
        <v>4</v>
      </c>
      <c r="B5" s="3" t="s">
        <v>291</v>
      </c>
      <c r="C5" s="3" t="s">
        <v>292</v>
      </c>
      <c r="D5" s="3" t="s">
        <v>293</v>
      </c>
      <c r="E5" s="4" t="s">
        <v>294</v>
      </c>
      <c r="F5" s="3"/>
      <c r="G5" s="4"/>
      <c r="H5" s="3"/>
      <c r="I5" s="3" t="s">
        <v>295</v>
      </c>
      <c r="J5" s="3" t="s">
        <v>296</v>
      </c>
      <c r="K5" s="3"/>
      <c r="L5" s="3" t="s">
        <v>131</v>
      </c>
      <c r="M5" s="3"/>
      <c r="N5" s="5">
        <v>44990.822222222225</v>
      </c>
      <c r="O5" s="3" t="s">
        <v>93</v>
      </c>
      <c r="P5" s="3"/>
      <c r="Q5" s="3" t="s">
        <v>297</v>
      </c>
      <c r="R5" s="3" t="s">
        <v>132</v>
      </c>
      <c r="S5" s="3" t="s">
        <v>298</v>
      </c>
      <c r="T5" s="3" t="s">
        <v>116</v>
      </c>
      <c r="U5" s="3" t="s">
        <v>172</v>
      </c>
      <c r="V5" s="3" t="s">
        <v>297</v>
      </c>
      <c r="W5" s="3"/>
      <c r="X5" s="3"/>
      <c r="Y5" s="3"/>
      <c r="Z5" s="3"/>
      <c r="AA5" s="4" t="s">
        <v>299</v>
      </c>
      <c r="AB5" s="4" t="s">
        <v>97</v>
      </c>
      <c r="AC5" s="5">
        <v>43160</v>
      </c>
      <c r="AD5" s="3">
        <v>92.6</v>
      </c>
      <c r="AE5" s="3"/>
      <c r="AF5" s="3" t="s">
        <v>118</v>
      </c>
      <c r="AG5" s="3"/>
      <c r="AH5" s="4" t="s">
        <v>299</v>
      </c>
      <c r="AI5" s="4" t="s">
        <v>97</v>
      </c>
      <c r="AJ5" s="5">
        <v>43891</v>
      </c>
      <c r="AK5" s="3">
        <v>94.16</v>
      </c>
      <c r="AL5" s="3"/>
      <c r="AM5" s="3" t="s">
        <v>118</v>
      </c>
      <c r="AN5" s="3" t="s">
        <v>121</v>
      </c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5"/>
      <c r="BA5" s="3"/>
      <c r="BB5" s="3"/>
      <c r="BC5" s="3" t="s">
        <v>98</v>
      </c>
      <c r="BD5" s="5">
        <v>44958</v>
      </c>
      <c r="BE5" s="3"/>
      <c r="BF5" s="3">
        <v>84.6</v>
      </c>
      <c r="BG5" s="3"/>
      <c r="BH5" s="5"/>
      <c r="BI5" s="3"/>
      <c r="BJ5" s="3"/>
      <c r="BK5" s="3"/>
      <c r="BL5" s="5"/>
      <c r="BM5" s="3"/>
      <c r="BN5" s="3"/>
      <c r="BO5" s="5"/>
      <c r="BP5" s="3"/>
      <c r="BQ5" s="3">
        <v>93</v>
      </c>
      <c r="BR5" s="3" t="s">
        <v>187</v>
      </c>
      <c r="BS5" s="4" t="s">
        <v>300</v>
      </c>
      <c r="BT5" s="4" t="s">
        <v>301</v>
      </c>
      <c r="BU5" s="5">
        <v>45055</v>
      </c>
      <c r="BV5" s="3">
        <v>82</v>
      </c>
      <c r="BW5" s="3" t="s">
        <v>106</v>
      </c>
      <c r="BX5" s="3"/>
      <c r="BY5" s="3"/>
      <c r="BZ5" s="4"/>
      <c r="CA5" s="3"/>
      <c r="CB5" s="3"/>
      <c r="CC5" s="3"/>
      <c r="CD5" s="3"/>
      <c r="CE5" s="3"/>
      <c r="CF5" s="4"/>
      <c r="CG5" s="5"/>
      <c r="CH5" s="5"/>
      <c r="CI5" s="3"/>
      <c r="CJ5" s="3"/>
      <c r="CK5" s="3"/>
      <c r="CL5" s="3"/>
      <c r="CM5" s="3" t="s">
        <v>302</v>
      </c>
      <c r="CN5" s="3"/>
      <c r="CO5" s="3"/>
      <c r="CP5" s="3"/>
      <c r="CQ5" s="3">
        <f t="shared" si="0"/>
        <v>4.63</v>
      </c>
      <c r="CR5" s="3">
        <f t="shared" si="1"/>
        <v>4.7080000000000002</v>
      </c>
      <c r="CS5" s="3">
        <f t="shared" si="2"/>
        <v>8.1999999999999993</v>
      </c>
      <c r="CT5" s="3"/>
      <c r="CU5" s="3">
        <f t="shared" si="3"/>
        <v>17.538</v>
      </c>
      <c r="CV5" s="3">
        <f>BF5/100*35</f>
        <v>29.61</v>
      </c>
      <c r="CW5" s="3"/>
      <c r="CX5" s="3"/>
      <c r="CY5" s="3"/>
      <c r="CZ5" s="3"/>
      <c r="DA5" s="3"/>
      <c r="DB5" s="3"/>
      <c r="DC5" s="3"/>
      <c r="DD5" s="3">
        <f>BQ5*0.75</f>
        <v>69.75</v>
      </c>
      <c r="DE5" s="3">
        <f>DD5/100*35</f>
        <v>24.412500000000001</v>
      </c>
      <c r="DF5" s="3">
        <v>27</v>
      </c>
      <c r="DG5" s="3">
        <v>5.4</v>
      </c>
      <c r="DH5" s="3">
        <v>31</v>
      </c>
      <c r="DI5" s="3">
        <v>10.333333333333334</v>
      </c>
      <c r="DJ5" s="3">
        <v>6.5</v>
      </c>
      <c r="DK5" s="3">
        <v>3.25</v>
      </c>
      <c r="DL5" s="3">
        <f t="shared" si="4"/>
        <v>72.13133333333333</v>
      </c>
      <c r="DM5" s="3">
        <f t="shared" si="5"/>
        <v>0</v>
      </c>
      <c r="DN5" s="3">
        <f t="shared" si="6"/>
        <v>72.13133333333333</v>
      </c>
      <c r="DO5" s="3"/>
      <c r="DP5" s="3"/>
      <c r="DQ5" s="3"/>
      <c r="DR5" s="3"/>
      <c r="DS5" s="3"/>
      <c r="DT5" s="3"/>
    </row>
    <row r="6" spans="1:124" ht="34.5" customHeight="1" x14ac:dyDescent="0.25">
      <c r="A6" s="3">
        <v>5</v>
      </c>
      <c r="B6" s="3" t="s">
        <v>303</v>
      </c>
      <c r="C6" s="3" t="s">
        <v>206</v>
      </c>
      <c r="D6" s="3" t="s">
        <v>304</v>
      </c>
      <c r="E6" s="4" t="s">
        <v>305</v>
      </c>
      <c r="F6" s="3"/>
      <c r="G6" s="4"/>
      <c r="H6" s="3" t="s">
        <v>306</v>
      </c>
      <c r="I6" s="3" t="s">
        <v>307</v>
      </c>
      <c r="J6" s="3" t="s">
        <v>308</v>
      </c>
      <c r="K6" s="3"/>
      <c r="L6" s="3" t="s">
        <v>131</v>
      </c>
      <c r="M6" s="3"/>
      <c r="N6" s="5">
        <v>45007.54791666667</v>
      </c>
      <c r="O6" s="3" t="s">
        <v>93</v>
      </c>
      <c r="P6" s="3"/>
      <c r="Q6" s="3" t="s">
        <v>309</v>
      </c>
      <c r="R6" s="3" t="s">
        <v>132</v>
      </c>
      <c r="S6" s="3" t="s">
        <v>132</v>
      </c>
      <c r="T6" s="3" t="s">
        <v>116</v>
      </c>
      <c r="U6" s="3" t="s">
        <v>172</v>
      </c>
      <c r="V6" s="3" t="s">
        <v>309</v>
      </c>
      <c r="W6" s="3"/>
      <c r="X6" s="3"/>
      <c r="Y6" s="3"/>
      <c r="Z6" s="3"/>
      <c r="AA6" s="4" t="s">
        <v>310</v>
      </c>
      <c r="AB6" s="4" t="s">
        <v>97</v>
      </c>
      <c r="AC6" s="5">
        <v>43160</v>
      </c>
      <c r="AD6" s="3">
        <v>91.8</v>
      </c>
      <c r="AE6" s="3"/>
      <c r="AF6" s="3" t="s">
        <v>118</v>
      </c>
      <c r="AG6" s="3"/>
      <c r="AH6" s="4" t="s">
        <v>311</v>
      </c>
      <c r="AI6" s="4" t="s">
        <v>97</v>
      </c>
      <c r="AJ6" s="5">
        <v>43891</v>
      </c>
      <c r="AK6" s="3">
        <v>81.8</v>
      </c>
      <c r="AL6" s="3"/>
      <c r="AM6" s="3" t="s">
        <v>118</v>
      </c>
      <c r="AN6" s="3" t="s">
        <v>121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5"/>
      <c r="BA6" s="3"/>
      <c r="BB6" s="3"/>
      <c r="BC6" s="3" t="s">
        <v>98</v>
      </c>
      <c r="BD6" s="5">
        <v>44958</v>
      </c>
      <c r="BE6" s="3">
        <v>749.5</v>
      </c>
      <c r="BF6" s="3">
        <v>98.5</v>
      </c>
      <c r="BG6" s="3"/>
      <c r="BH6" s="5"/>
      <c r="BI6" s="3"/>
      <c r="BJ6" s="3"/>
      <c r="BK6" s="3"/>
      <c r="BL6" s="5"/>
      <c r="BM6" s="3"/>
      <c r="BN6" s="3"/>
      <c r="BO6" s="5"/>
      <c r="BP6" s="3"/>
      <c r="BQ6" s="3"/>
      <c r="BR6" s="3"/>
      <c r="BS6" s="4" t="s">
        <v>312</v>
      </c>
      <c r="BT6" s="4" t="s">
        <v>123</v>
      </c>
      <c r="BU6" s="5">
        <v>45051</v>
      </c>
      <c r="BV6" s="3">
        <v>85.38</v>
      </c>
      <c r="BW6" s="3" t="s">
        <v>139</v>
      </c>
      <c r="BX6" s="3"/>
      <c r="BY6" s="3"/>
      <c r="BZ6" s="4"/>
      <c r="CA6" s="3"/>
      <c r="CB6" s="3"/>
      <c r="CC6" s="3"/>
      <c r="CD6" s="3"/>
      <c r="CE6" s="3"/>
      <c r="CF6" s="4"/>
      <c r="CG6" s="5"/>
      <c r="CH6" s="5"/>
      <c r="CI6" s="3"/>
      <c r="CJ6" s="3"/>
      <c r="CK6" s="3"/>
      <c r="CL6" s="3"/>
      <c r="CM6" s="3" t="s">
        <v>313</v>
      </c>
      <c r="CN6" s="3"/>
      <c r="CO6" s="3"/>
      <c r="CP6" s="3"/>
      <c r="CQ6" s="3">
        <f t="shared" si="0"/>
        <v>4.59</v>
      </c>
      <c r="CR6" s="3">
        <f t="shared" si="1"/>
        <v>4.09</v>
      </c>
      <c r="CS6" s="3">
        <f t="shared" si="2"/>
        <v>8.5380000000000003</v>
      </c>
      <c r="CT6" s="3"/>
      <c r="CU6" s="3">
        <f t="shared" si="3"/>
        <v>17.218</v>
      </c>
      <c r="CV6" s="3">
        <f>BF6/100*35</f>
        <v>34.475000000000001</v>
      </c>
      <c r="CW6" s="3"/>
      <c r="CX6" s="3"/>
      <c r="CY6" s="3"/>
      <c r="CZ6" s="3"/>
      <c r="DA6" s="3"/>
      <c r="DB6" s="3"/>
      <c r="DC6" s="3"/>
      <c r="DD6" s="3"/>
      <c r="DE6" s="3"/>
      <c r="DF6" s="3">
        <v>32.75</v>
      </c>
      <c r="DG6" s="3">
        <v>6.5500000000000007</v>
      </c>
      <c r="DH6" s="3">
        <v>41</v>
      </c>
      <c r="DI6" s="3">
        <v>13.666666666666668</v>
      </c>
      <c r="DJ6" s="3">
        <v>7</v>
      </c>
      <c r="DK6" s="3">
        <v>3.5</v>
      </c>
      <c r="DL6" s="3">
        <f t="shared" si="4"/>
        <v>81.409666666666666</v>
      </c>
      <c r="DM6" s="3">
        <f t="shared" si="5"/>
        <v>0</v>
      </c>
      <c r="DN6" s="3">
        <f t="shared" si="6"/>
        <v>81.409666666666666</v>
      </c>
      <c r="DO6" s="3"/>
      <c r="DP6" s="3"/>
      <c r="DQ6" s="3"/>
      <c r="DR6" s="3"/>
      <c r="DS6" s="3"/>
      <c r="DT6" s="3"/>
    </row>
    <row r="7" spans="1:124" ht="34.5" customHeight="1" x14ac:dyDescent="0.25">
      <c r="A7" s="3">
        <v>6</v>
      </c>
      <c r="B7" s="3" t="s">
        <v>107</v>
      </c>
      <c r="C7" s="3" t="s">
        <v>108</v>
      </c>
      <c r="D7" s="3" t="s">
        <v>109</v>
      </c>
      <c r="E7" s="4" t="s">
        <v>110</v>
      </c>
      <c r="F7" s="3"/>
      <c r="G7" s="4" t="s">
        <v>111</v>
      </c>
      <c r="H7" s="3"/>
      <c r="I7" s="3" t="s">
        <v>112</v>
      </c>
      <c r="J7" s="3" t="s">
        <v>113</v>
      </c>
      <c r="K7" s="3"/>
      <c r="L7" s="3" t="s">
        <v>114</v>
      </c>
      <c r="M7" s="3"/>
      <c r="N7" s="5">
        <v>44900.45416666667</v>
      </c>
      <c r="O7" s="3" t="s">
        <v>93</v>
      </c>
      <c r="P7" s="3"/>
      <c r="Q7" s="3" t="s">
        <v>115</v>
      </c>
      <c r="R7" s="3" t="s">
        <v>95</v>
      </c>
      <c r="S7" s="3" t="s">
        <v>95</v>
      </c>
      <c r="T7" s="3" t="s">
        <v>116</v>
      </c>
      <c r="U7" s="3"/>
      <c r="V7" s="3" t="s">
        <v>115</v>
      </c>
      <c r="W7" s="3"/>
      <c r="X7" s="3"/>
      <c r="Y7" s="3"/>
      <c r="Z7" s="3"/>
      <c r="AA7" s="4" t="s">
        <v>117</v>
      </c>
      <c r="AB7" s="4" t="s">
        <v>105</v>
      </c>
      <c r="AC7" s="5">
        <v>42856</v>
      </c>
      <c r="AD7" s="3">
        <v>100</v>
      </c>
      <c r="AE7" s="3"/>
      <c r="AF7" s="3" t="s">
        <v>118</v>
      </c>
      <c r="AG7" s="3"/>
      <c r="AH7" s="4" t="s">
        <v>119</v>
      </c>
      <c r="AI7" s="4" t="s">
        <v>120</v>
      </c>
      <c r="AJ7" s="5">
        <v>43556</v>
      </c>
      <c r="AK7" s="3">
        <v>91.8</v>
      </c>
      <c r="AL7" s="3"/>
      <c r="AM7" s="3" t="s">
        <v>118</v>
      </c>
      <c r="AN7" s="3" t="s">
        <v>121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5"/>
      <c r="BA7" s="3"/>
      <c r="BB7" s="3"/>
      <c r="BC7" s="3"/>
      <c r="BD7" s="5"/>
      <c r="BE7" s="3"/>
      <c r="BF7" s="3"/>
      <c r="BG7" s="3"/>
      <c r="BH7" s="5"/>
      <c r="BI7" s="3"/>
      <c r="BJ7" s="3"/>
      <c r="BK7" s="3" t="s">
        <v>98</v>
      </c>
      <c r="BL7" s="5">
        <v>44805</v>
      </c>
      <c r="BM7" s="3">
        <v>691.5</v>
      </c>
      <c r="BN7" s="3">
        <v>92.56</v>
      </c>
      <c r="BO7" s="5"/>
      <c r="BP7" s="3"/>
      <c r="BQ7" s="3"/>
      <c r="BR7" s="3"/>
      <c r="BS7" s="4" t="s">
        <v>122</v>
      </c>
      <c r="BT7" s="4" t="s">
        <v>123</v>
      </c>
      <c r="BU7" s="5">
        <v>44746</v>
      </c>
      <c r="BV7" s="3">
        <v>87.9</v>
      </c>
      <c r="BW7" s="3" t="s">
        <v>106</v>
      </c>
      <c r="BX7" s="3"/>
      <c r="BY7" s="3"/>
      <c r="BZ7" s="4">
        <v>18</v>
      </c>
      <c r="CA7" s="3"/>
      <c r="CB7" s="3"/>
      <c r="CC7" s="3"/>
      <c r="CD7" s="3"/>
      <c r="CE7" s="3"/>
      <c r="CF7" s="4" t="s">
        <v>124</v>
      </c>
      <c r="CG7" s="5">
        <v>44368</v>
      </c>
      <c r="CH7" s="5"/>
      <c r="CI7" s="3"/>
      <c r="CJ7" s="3"/>
      <c r="CK7" s="3"/>
      <c r="CL7" s="3"/>
      <c r="CM7" s="3" t="s">
        <v>125</v>
      </c>
      <c r="CN7" s="3"/>
      <c r="CO7" s="3"/>
      <c r="CP7" s="3">
        <v>2</v>
      </c>
      <c r="CQ7" s="3">
        <f t="shared" si="0"/>
        <v>5</v>
      </c>
      <c r="CR7" s="3">
        <f t="shared" si="1"/>
        <v>4.59</v>
      </c>
      <c r="CS7" s="3">
        <f t="shared" si="2"/>
        <v>8.7899999999999991</v>
      </c>
      <c r="CT7" s="3"/>
      <c r="CU7" s="3">
        <f t="shared" si="3"/>
        <v>18.38</v>
      </c>
      <c r="CV7" s="3">
        <f>BN7/100*35</f>
        <v>32.396000000000001</v>
      </c>
      <c r="CW7" s="3"/>
      <c r="CX7" s="3"/>
      <c r="CY7" s="3"/>
      <c r="CZ7" s="3"/>
      <c r="DA7" s="3"/>
      <c r="DB7" s="3"/>
      <c r="DC7" s="3"/>
      <c r="DD7" s="3"/>
      <c r="DE7" s="3"/>
      <c r="DF7" s="3">
        <v>38</v>
      </c>
      <c r="DG7" s="3">
        <v>7.6</v>
      </c>
      <c r="DH7" s="3">
        <v>48</v>
      </c>
      <c r="DI7" s="3">
        <v>16</v>
      </c>
      <c r="DJ7" s="3">
        <v>7.5</v>
      </c>
      <c r="DK7" s="3">
        <v>3.75</v>
      </c>
      <c r="DL7" s="3">
        <f t="shared" si="4"/>
        <v>86.125999999999991</v>
      </c>
      <c r="DM7" s="3">
        <f t="shared" si="5"/>
        <v>0</v>
      </c>
      <c r="DN7" s="3">
        <f t="shared" si="6"/>
        <v>86.125999999999991</v>
      </c>
      <c r="DO7" s="3"/>
      <c r="DP7" s="3"/>
      <c r="DQ7" s="3"/>
      <c r="DR7" s="3"/>
      <c r="DS7" s="3"/>
      <c r="DT7" s="3"/>
    </row>
    <row r="8" spans="1:124" ht="34.5" customHeight="1" x14ac:dyDescent="0.25">
      <c r="A8" s="3">
        <v>7</v>
      </c>
      <c r="B8" s="3" t="s">
        <v>205</v>
      </c>
      <c r="C8" s="3" t="s">
        <v>206</v>
      </c>
      <c r="D8" s="3" t="s">
        <v>207</v>
      </c>
      <c r="E8" s="4" t="s">
        <v>208</v>
      </c>
      <c r="F8" s="3"/>
      <c r="G8" s="4"/>
      <c r="H8" s="3"/>
      <c r="I8" s="3" t="s">
        <v>209</v>
      </c>
      <c r="J8" s="3" t="s">
        <v>210</v>
      </c>
      <c r="K8" s="3"/>
      <c r="L8" s="3" t="s">
        <v>171</v>
      </c>
      <c r="M8" s="3"/>
      <c r="N8" s="5">
        <v>44933.724305555559</v>
      </c>
      <c r="O8" s="3" t="s">
        <v>103</v>
      </c>
      <c r="P8" s="3"/>
      <c r="Q8" s="3" t="s">
        <v>211</v>
      </c>
      <c r="R8" s="3" t="s">
        <v>95</v>
      </c>
      <c r="S8" s="3" t="s">
        <v>95</v>
      </c>
      <c r="T8" s="3" t="s">
        <v>116</v>
      </c>
      <c r="U8" s="3" t="s">
        <v>172</v>
      </c>
      <c r="V8" s="3" t="s">
        <v>211</v>
      </c>
      <c r="W8" s="3"/>
      <c r="X8" s="3"/>
      <c r="Y8" s="3"/>
      <c r="Z8" s="3"/>
      <c r="AA8" s="4" t="s">
        <v>212</v>
      </c>
      <c r="AB8" s="4" t="s">
        <v>97</v>
      </c>
      <c r="AC8" s="5">
        <v>43160</v>
      </c>
      <c r="AD8" s="3">
        <v>87.4</v>
      </c>
      <c r="AE8" s="3"/>
      <c r="AF8" s="3" t="s">
        <v>118</v>
      </c>
      <c r="AG8" s="3"/>
      <c r="AH8" s="4" t="s">
        <v>212</v>
      </c>
      <c r="AI8" s="4" t="s">
        <v>97</v>
      </c>
      <c r="AJ8" s="5">
        <v>43891</v>
      </c>
      <c r="AK8" s="3">
        <v>80.3</v>
      </c>
      <c r="AL8" s="3"/>
      <c r="AM8" s="3" t="s">
        <v>118</v>
      </c>
      <c r="AN8" s="3" t="s">
        <v>121</v>
      </c>
      <c r="AO8" s="3"/>
      <c r="AP8" s="3"/>
      <c r="AQ8" s="3"/>
      <c r="AR8" s="3"/>
      <c r="AS8" s="3"/>
      <c r="AT8" s="3"/>
      <c r="AU8" s="3"/>
      <c r="AV8" s="3"/>
      <c r="AW8" s="3"/>
      <c r="AX8" s="3"/>
      <c r="AY8" s="3" t="s">
        <v>98</v>
      </c>
      <c r="AZ8" s="5">
        <v>44896</v>
      </c>
      <c r="BA8" s="3">
        <v>680</v>
      </c>
      <c r="BB8" s="3">
        <v>90.55</v>
      </c>
      <c r="BC8" s="3"/>
      <c r="BD8" s="5"/>
      <c r="BE8" s="3"/>
      <c r="BF8" s="3"/>
      <c r="BG8" s="3"/>
      <c r="BH8" s="5"/>
      <c r="BI8" s="3"/>
      <c r="BJ8" s="3"/>
      <c r="BK8" s="3"/>
      <c r="BL8" s="5"/>
      <c r="BM8" s="3"/>
      <c r="BN8" s="3"/>
      <c r="BO8" s="5"/>
      <c r="BP8" s="3"/>
      <c r="BQ8" s="3"/>
      <c r="BR8" s="3"/>
      <c r="BS8" s="4" t="s">
        <v>213</v>
      </c>
      <c r="BT8" s="4" t="s">
        <v>214</v>
      </c>
      <c r="BU8" s="5">
        <v>45037</v>
      </c>
      <c r="BV8" s="3">
        <v>72.3</v>
      </c>
      <c r="BW8" s="3" t="s">
        <v>106</v>
      </c>
      <c r="BX8" s="3"/>
      <c r="BY8" s="3"/>
      <c r="BZ8" s="4"/>
      <c r="CA8" s="3"/>
      <c r="CB8" s="3"/>
      <c r="CC8" s="3"/>
      <c r="CD8" s="3"/>
      <c r="CE8" s="3"/>
      <c r="CF8" s="4"/>
      <c r="CG8" s="5"/>
      <c r="CH8" s="5"/>
      <c r="CI8" s="3"/>
      <c r="CJ8" s="3"/>
      <c r="CK8" s="3"/>
      <c r="CL8" s="3"/>
      <c r="CM8" s="3" t="s">
        <v>215</v>
      </c>
      <c r="CN8" s="3"/>
      <c r="CO8" s="3"/>
      <c r="CP8" s="3"/>
      <c r="CQ8" s="3">
        <f t="shared" si="0"/>
        <v>4.370000000000001</v>
      </c>
      <c r="CR8" s="3">
        <f t="shared" si="1"/>
        <v>4.0149999999999997</v>
      </c>
      <c r="CS8" s="3">
        <f t="shared" si="2"/>
        <v>7.2299999999999995</v>
      </c>
      <c r="CT8" s="3"/>
      <c r="CU8" s="3">
        <f t="shared" si="3"/>
        <v>15.615000000000002</v>
      </c>
      <c r="CV8" s="3">
        <f>BB8/100*35</f>
        <v>31.692499999999999</v>
      </c>
      <c r="CW8" s="3"/>
      <c r="CX8" s="3"/>
      <c r="CY8" s="3"/>
      <c r="CZ8" s="3"/>
      <c r="DA8" s="3"/>
      <c r="DB8" s="3"/>
      <c r="DC8" s="3"/>
      <c r="DD8" s="3"/>
      <c r="DE8" s="3"/>
      <c r="DF8" s="3">
        <v>31.5</v>
      </c>
      <c r="DG8" s="3">
        <v>6.3</v>
      </c>
      <c r="DH8" s="3">
        <v>45</v>
      </c>
      <c r="DI8" s="3">
        <v>15</v>
      </c>
      <c r="DJ8" s="3">
        <v>5.5</v>
      </c>
      <c r="DK8" s="3">
        <v>2.75</v>
      </c>
      <c r="DL8" s="3">
        <f t="shared" si="4"/>
        <v>77.357500000000002</v>
      </c>
      <c r="DM8" s="3">
        <f t="shared" si="5"/>
        <v>0</v>
      </c>
      <c r="DN8" s="3">
        <f t="shared" si="6"/>
        <v>77.357500000000002</v>
      </c>
      <c r="DO8" s="3"/>
      <c r="DP8" s="3"/>
      <c r="DQ8" s="3"/>
      <c r="DR8" s="3"/>
      <c r="DS8" s="3"/>
      <c r="DT8" s="3"/>
    </row>
    <row r="9" spans="1:124" ht="34.5" customHeight="1" x14ac:dyDescent="0.25">
      <c r="A9" s="3">
        <v>8</v>
      </c>
      <c r="B9" s="3" t="s">
        <v>668</v>
      </c>
      <c r="C9" s="3" t="s">
        <v>669</v>
      </c>
      <c r="D9" s="3" t="s">
        <v>670</v>
      </c>
      <c r="E9" s="4" t="s">
        <v>671</v>
      </c>
      <c r="F9" s="3"/>
      <c r="G9" s="4"/>
      <c r="H9" s="3"/>
      <c r="I9" s="3" t="s">
        <v>672</v>
      </c>
      <c r="J9" s="3" t="s">
        <v>673</v>
      </c>
      <c r="K9" s="3"/>
      <c r="L9" s="3" t="s">
        <v>131</v>
      </c>
      <c r="M9" s="3"/>
      <c r="N9" s="5">
        <v>45085.411805555559</v>
      </c>
      <c r="O9" s="3" t="s">
        <v>93</v>
      </c>
      <c r="P9" s="3"/>
      <c r="Q9" s="3" t="s">
        <v>674</v>
      </c>
      <c r="R9" s="3" t="s">
        <v>95</v>
      </c>
      <c r="S9" s="3" t="s">
        <v>675</v>
      </c>
      <c r="T9" s="3" t="s">
        <v>116</v>
      </c>
      <c r="U9" s="3" t="s">
        <v>133</v>
      </c>
      <c r="V9" s="3" t="s">
        <v>674</v>
      </c>
      <c r="W9" s="3"/>
      <c r="X9" s="3"/>
      <c r="Y9" s="3"/>
      <c r="Z9" s="3"/>
      <c r="AA9" s="4" t="s">
        <v>676</v>
      </c>
      <c r="AB9" s="4" t="s">
        <v>105</v>
      </c>
      <c r="AC9" s="5">
        <v>42491</v>
      </c>
      <c r="AD9" s="3">
        <v>100</v>
      </c>
      <c r="AE9" s="3"/>
      <c r="AF9" s="3" t="s">
        <v>118</v>
      </c>
      <c r="AG9" s="3"/>
      <c r="AH9" s="4" t="s">
        <v>677</v>
      </c>
      <c r="AI9" s="4" t="s">
        <v>105</v>
      </c>
      <c r="AJ9" s="5">
        <v>43221</v>
      </c>
      <c r="AK9" s="3">
        <v>89.4</v>
      </c>
      <c r="AL9" s="3"/>
      <c r="AM9" s="3" t="s">
        <v>118</v>
      </c>
      <c r="AN9" s="3" t="s">
        <v>121</v>
      </c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5"/>
      <c r="BA9" s="3"/>
      <c r="BB9" s="3"/>
      <c r="BC9" s="3"/>
      <c r="BD9" s="5"/>
      <c r="BE9" s="3"/>
      <c r="BF9" s="3"/>
      <c r="BG9" s="3"/>
      <c r="BH9" s="5"/>
      <c r="BI9" s="3"/>
      <c r="BJ9" s="3"/>
      <c r="BK9" s="3"/>
      <c r="BL9" s="5"/>
      <c r="BM9" s="3"/>
      <c r="BN9" s="3"/>
      <c r="BO9" s="5">
        <v>44958.3125</v>
      </c>
      <c r="BP9" s="3">
        <v>31.33</v>
      </c>
      <c r="BQ9" s="3">
        <v>94.08</v>
      </c>
      <c r="BR9" s="3" t="s">
        <v>187</v>
      </c>
      <c r="BS9" s="4" t="s">
        <v>622</v>
      </c>
      <c r="BT9" s="4" t="s">
        <v>678</v>
      </c>
      <c r="BU9" s="5">
        <v>44762</v>
      </c>
      <c r="BV9" s="3">
        <v>65</v>
      </c>
      <c r="BW9" s="3" t="s">
        <v>139</v>
      </c>
      <c r="BX9" s="3">
        <v>1</v>
      </c>
      <c r="BY9" s="3"/>
      <c r="BZ9" s="4"/>
      <c r="CA9" s="3"/>
      <c r="CB9" s="3"/>
      <c r="CC9" s="3"/>
      <c r="CD9" s="3"/>
      <c r="CE9" s="3"/>
      <c r="CF9" s="4"/>
      <c r="CG9" s="5"/>
      <c r="CH9" s="5"/>
      <c r="CI9" s="3"/>
      <c r="CJ9" s="3"/>
      <c r="CK9" s="3"/>
      <c r="CL9" s="3"/>
      <c r="CM9" s="3" t="s">
        <v>679</v>
      </c>
      <c r="CN9" s="3"/>
      <c r="CO9" s="3"/>
      <c r="CP9" s="3"/>
      <c r="CQ9" s="3">
        <f t="shared" si="0"/>
        <v>5</v>
      </c>
      <c r="CR9" s="3">
        <f t="shared" si="1"/>
        <v>4.47</v>
      </c>
      <c r="CS9" s="3">
        <f t="shared" si="2"/>
        <v>6.5</v>
      </c>
      <c r="CT9" s="3"/>
      <c r="CU9" s="3">
        <f t="shared" si="3"/>
        <v>15.969999999999999</v>
      </c>
      <c r="CV9" s="3"/>
      <c r="CW9" s="3"/>
      <c r="CX9" s="3"/>
      <c r="CY9" s="3"/>
      <c r="CZ9" s="3"/>
      <c r="DA9" s="3"/>
      <c r="DB9" s="3"/>
      <c r="DC9" s="3"/>
      <c r="DD9" s="3">
        <f t="shared" ref="DD9:DD14" si="7">BQ9*0.75</f>
        <v>70.56</v>
      </c>
      <c r="DE9" s="3">
        <f t="shared" ref="DE9:DE14" si="8">DD9/100*35</f>
        <v>24.696000000000002</v>
      </c>
      <c r="DF9" s="3">
        <v>36</v>
      </c>
      <c r="DG9" s="3">
        <v>7.1999999999999993</v>
      </c>
      <c r="DH9" s="3">
        <v>32</v>
      </c>
      <c r="DI9" s="3">
        <v>10.666666666666666</v>
      </c>
      <c r="DJ9" s="3">
        <v>4</v>
      </c>
      <c r="DK9" s="3">
        <v>2</v>
      </c>
      <c r="DL9" s="3">
        <f>CO9+CP9+CU9+6+DE9+DG9+DI9+DK9</f>
        <v>66.532666666666671</v>
      </c>
      <c r="DM9" s="3">
        <f t="shared" si="5"/>
        <v>0</v>
      </c>
      <c r="DN9" s="3">
        <f t="shared" si="6"/>
        <v>66.532666666666671</v>
      </c>
      <c r="DO9" s="3"/>
      <c r="DP9" s="3"/>
      <c r="DQ9" s="3"/>
      <c r="DR9" s="3"/>
      <c r="DS9" s="3"/>
      <c r="DT9" s="3"/>
    </row>
    <row r="10" spans="1:124" ht="34.5" customHeight="1" x14ac:dyDescent="0.25">
      <c r="A10" s="3">
        <v>9</v>
      </c>
      <c r="B10" s="3" t="s">
        <v>154</v>
      </c>
      <c r="C10" s="3" t="s">
        <v>372</v>
      </c>
      <c r="D10" s="3" t="s">
        <v>460</v>
      </c>
      <c r="E10" s="4" t="s">
        <v>461</v>
      </c>
      <c r="F10" s="3"/>
      <c r="G10" s="4"/>
      <c r="H10" s="3" t="s">
        <v>462</v>
      </c>
      <c r="I10" s="3" t="s">
        <v>463</v>
      </c>
      <c r="J10" s="3" t="s">
        <v>464</v>
      </c>
      <c r="K10" s="3"/>
      <c r="L10" s="3" t="s">
        <v>171</v>
      </c>
      <c r="M10" s="3"/>
      <c r="N10" s="5">
        <v>45034.412499999999</v>
      </c>
      <c r="O10" s="3" t="s">
        <v>93</v>
      </c>
      <c r="P10" s="3"/>
      <c r="Q10" s="3" t="s">
        <v>465</v>
      </c>
      <c r="R10" s="3" t="s">
        <v>95</v>
      </c>
      <c r="S10" s="3" t="s">
        <v>466</v>
      </c>
      <c r="T10" s="3" t="s">
        <v>116</v>
      </c>
      <c r="U10" s="3" t="s">
        <v>172</v>
      </c>
      <c r="V10" s="3" t="s">
        <v>465</v>
      </c>
      <c r="W10" s="3" t="s">
        <v>174</v>
      </c>
      <c r="X10" s="3">
        <v>44866</v>
      </c>
      <c r="Y10" s="3">
        <v>34.49</v>
      </c>
      <c r="Z10" s="3">
        <v>78.31</v>
      </c>
      <c r="AA10" s="4" t="s">
        <v>467</v>
      </c>
      <c r="AB10" s="4" t="s">
        <v>105</v>
      </c>
      <c r="AC10" s="5">
        <v>42826</v>
      </c>
      <c r="AD10" s="3">
        <v>100</v>
      </c>
      <c r="AE10" s="3"/>
      <c r="AF10" s="3" t="s">
        <v>118</v>
      </c>
      <c r="AG10" s="3"/>
      <c r="AH10" s="4" t="s">
        <v>468</v>
      </c>
      <c r="AI10" s="4" t="s">
        <v>105</v>
      </c>
      <c r="AJ10" s="5">
        <v>43525</v>
      </c>
      <c r="AK10" s="3">
        <v>100</v>
      </c>
      <c r="AL10" s="3"/>
      <c r="AM10" s="3" t="s">
        <v>118</v>
      </c>
      <c r="AN10" s="3" t="s">
        <v>121</v>
      </c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5"/>
      <c r="BA10" s="3"/>
      <c r="BB10" s="3"/>
      <c r="BC10" s="3"/>
      <c r="BD10" s="5"/>
      <c r="BE10" s="3"/>
      <c r="BF10" s="3"/>
      <c r="BG10" s="3"/>
      <c r="BH10" s="5"/>
      <c r="BI10" s="3"/>
      <c r="BJ10" s="3"/>
      <c r="BK10" s="3"/>
      <c r="BL10" s="5"/>
      <c r="BM10" s="3"/>
      <c r="BN10" s="3"/>
      <c r="BO10" s="5">
        <v>44958.541666666664</v>
      </c>
      <c r="BP10" s="3">
        <v>25.33</v>
      </c>
      <c r="BQ10" s="3">
        <v>87.26</v>
      </c>
      <c r="BR10" s="3" t="s">
        <v>187</v>
      </c>
      <c r="BS10" s="4" t="s">
        <v>265</v>
      </c>
      <c r="BT10" s="4" t="s">
        <v>469</v>
      </c>
      <c r="BU10" s="5">
        <v>45084</v>
      </c>
      <c r="BV10" s="3">
        <v>95.4</v>
      </c>
      <c r="BW10" s="3" t="s">
        <v>202</v>
      </c>
      <c r="BX10" s="3"/>
      <c r="BY10" s="3"/>
      <c r="BZ10" s="4"/>
      <c r="CA10" s="3"/>
      <c r="CB10" s="3"/>
      <c r="CC10" s="3"/>
      <c r="CD10" s="3"/>
      <c r="CE10" s="3"/>
      <c r="CF10" s="4"/>
      <c r="CG10" s="5"/>
      <c r="CH10" s="5"/>
      <c r="CI10" s="3"/>
      <c r="CJ10" s="3"/>
      <c r="CK10" s="3"/>
      <c r="CL10" s="3"/>
      <c r="CM10" s="3" t="s">
        <v>470</v>
      </c>
      <c r="CN10" s="3"/>
      <c r="CO10" s="3"/>
      <c r="CP10" s="3"/>
      <c r="CQ10" s="3">
        <f t="shared" si="0"/>
        <v>5</v>
      </c>
      <c r="CR10" s="3">
        <f t="shared" si="1"/>
        <v>5</v>
      </c>
      <c r="CS10" s="3">
        <f t="shared" si="2"/>
        <v>9.5400000000000009</v>
      </c>
      <c r="CT10" s="3"/>
      <c r="CU10" s="3">
        <f t="shared" si="3"/>
        <v>19.54</v>
      </c>
      <c r="CV10" s="3"/>
      <c r="CW10" s="3">
        <f>Z10+(100/Z10)*12.5</f>
        <v>94.27220150683182</v>
      </c>
      <c r="CX10" s="3"/>
      <c r="CY10" s="3">
        <f>CW10/100*35</f>
        <v>32.995270527391135</v>
      </c>
      <c r="CZ10" s="3"/>
      <c r="DA10" s="3"/>
      <c r="DB10" s="3"/>
      <c r="DC10" s="3"/>
      <c r="DD10" s="3">
        <f t="shared" si="7"/>
        <v>65.445000000000007</v>
      </c>
      <c r="DE10" s="3">
        <f t="shared" si="8"/>
        <v>22.905750000000005</v>
      </c>
      <c r="DF10" s="3">
        <v>42.5</v>
      </c>
      <c r="DG10" s="3">
        <v>8.5</v>
      </c>
      <c r="DH10" s="3">
        <v>41</v>
      </c>
      <c r="DI10" s="3">
        <v>13.666666666666668</v>
      </c>
      <c r="DJ10" s="3">
        <v>8</v>
      </c>
      <c r="DK10" s="3">
        <v>4</v>
      </c>
      <c r="DL10" s="3">
        <f>CO10+CP10+CU10+6+CY10+DG10+DI10+DK10</f>
        <v>84.701937194057805</v>
      </c>
      <c r="DM10" s="3">
        <f t="shared" si="5"/>
        <v>0</v>
      </c>
      <c r="DN10" s="3">
        <f t="shared" si="6"/>
        <v>84.701937194057805</v>
      </c>
      <c r="DO10" s="3"/>
      <c r="DP10" s="3"/>
      <c r="DQ10" s="3"/>
      <c r="DR10" s="3"/>
      <c r="DS10" s="3"/>
      <c r="DT10" s="3"/>
    </row>
    <row r="11" spans="1:124" ht="34.5" customHeight="1" x14ac:dyDescent="0.25">
      <c r="A11" s="3">
        <v>10</v>
      </c>
      <c r="B11" s="3" t="s">
        <v>269</v>
      </c>
      <c r="C11" s="3" t="s">
        <v>270</v>
      </c>
      <c r="D11" s="3" t="s">
        <v>271</v>
      </c>
      <c r="E11" s="4" t="s">
        <v>272</v>
      </c>
      <c r="F11" s="3"/>
      <c r="G11" s="4"/>
      <c r="H11" s="3"/>
      <c r="I11" s="3" t="s">
        <v>273</v>
      </c>
      <c r="J11" s="3" t="s">
        <v>274</v>
      </c>
      <c r="K11" s="3"/>
      <c r="L11" s="3" t="s">
        <v>131</v>
      </c>
      <c r="M11" s="3"/>
      <c r="N11" s="5">
        <v>44984.763888888891</v>
      </c>
      <c r="O11" s="3" t="s">
        <v>93</v>
      </c>
      <c r="P11" s="3"/>
      <c r="Q11" s="3" t="s">
        <v>275</v>
      </c>
      <c r="R11" s="3" t="s">
        <v>95</v>
      </c>
      <c r="S11" s="3" t="s">
        <v>260</v>
      </c>
      <c r="T11" s="3" t="s">
        <v>116</v>
      </c>
      <c r="U11" s="3" t="s">
        <v>172</v>
      </c>
      <c r="V11" s="3" t="s">
        <v>275</v>
      </c>
      <c r="W11" s="3"/>
      <c r="X11" s="3"/>
      <c r="Y11" s="3"/>
      <c r="Z11" s="3"/>
      <c r="AA11" s="4" t="s">
        <v>276</v>
      </c>
      <c r="AB11" s="4" t="s">
        <v>97</v>
      </c>
      <c r="AC11" s="5">
        <v>43160</v>
      </c>
      <c r="AD11" s="3">
        <v>66.2</v>
      </c>
      <c r="AE11" s="3"/>
      <c r="AF11" s="3" t="s">
        <v>118</v>
      </c>
      <c r="AG11" s="3"/>
      <c r="AH11" s="4" t="s">
        <v>277</v>
      </c>
      <c r="AI11" s="4" t="s">
        <v>97</v>
      </c>
      <c r="AJ11" s="5">
        <v>43891</v>
      </c>
      <c r="AK11" s="3">
        <v>77.5</v>
      </c>
      <c r="AL11" s="3"/>
      <c r="AM11" s="3" t="s">
        <v>118</v>
      </c>
      <c r="AN11" s="3" t="s">
        <v>121</v>
      </c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5"/>
      <c r="BA11" s="3"/>
      <c r="BB11" s="3"/>
      <c r="BC11" s="3"/>
      <c r="BD11" s="5"/>
      <c r="BE11" s="3"/>
      <c r="BF11" s="3"/>
      <c r="BG11" s="3"/>
      <c r="BH11" s="5"/>
      <c r="BI11" s="3"/>
      <c r="BJ11" s="3"/>
      <c r="BK11" s="3"/>
      <c r="BL11" s="5"/>
      <c r="BM11" s="3"/>
      <c r="BN11" s="3"/>
      <c r="BO11" s="5">
        <v>44986</v>
      </c>
      <c r="BP11" s="3"/>
      <c r="BQ11" s="3">
        <v>90.1</v>
      </c>
      <c r="BR11" s="3" t="s">
        <v>187</v>
      </c>
      <c r="BS11" s="4" t="s">
        <v>278</v>
      </c>
      <c r="BT11" s="4" t="s">
        <v>279</v>
      </c>
      <c r="BU11" s="5">
        <v>45051</v>
      </c>
      <c r="BV11" s="3">
        <v>78.599999999999994</v>
      </c>
      <c r="BW11" s="3" t="s">
        <v>179</v>
      </c>
      <c r="BX11" s="3"/>
      <c r="BY11" s="3"/>
      <c r="BZ11" s="4"/>
      <c r="CA11" s="3"/>
      <c r="CB11" s="3"/>
      <c r="CC11" s="3"/>
      <c r="CD11" s="3"/>
      <c r="CE11" s="3"/>
      <c r="CF11" s="4"/>
      <c r="CG11" s="5"/>
      <c r="CH11" s="5"/>
      <c r="CI11" s="3"/>
      <c r="CJ11" s="3"/>
      <c r="CK11" s="3"/>
      <c r="CL11" s="3"/>
      <c r="CM11" s="3" t="s">
        <v>280</v>
      </c>
      <c r="CN11" s="3"/>
      <c r="CO11" s="3"/>
      <c r="CP11" s="3"/>
      <c r="CQ11" s="3">
        <f t="shared" si="0"/>
        <v>3.31</v>
      </c>
      <c r="CR11" s="3">
        <f t="shared" si="1"/>
        <v>3.875</v>
      </c>
      <c r="CS11" s="3">
        <f t="shared" si="2"/>
        <v>7.8599999999999994</v>
      </c>
      <c r="CT11" s="3"/>
      <c r="CU11" s="3">
        <f t="shared" si="3"/>
        <v>15.045</v>
      </c>
      <c r="CV11" s="3"/>
      <c r="CW11" s="3"/>
      <c r="CX11" s="3"/>
      <c r="CY11" s="3"/>
      <c r="CZ11" s="3"/>
      <c r="DA11" s="3"/>
      <c r="DB11" s="3"/>
      <c r="DC11" s="3"/>
      <c r="DD11" s="3">
        <f t="shared" si="7"/>
        <v>67.574999999999989</v>
      </c>
      <c r="DE11" s="3">
        <f t="shared" si="8"/>
        <v>23.651249999999994</v>
      </c>
      <c r="DF11" s="3">
        <v>36.75</v>
      </c>
      <c r="DG11" s="3">
        <v>7.35</v>
      </c>
      <c r="DH11" s="3">
        <v>49.5</v>
      </c>
      <c r="DI11" s="3">
        <v>16.5</v>
      </c>
      <c r="DJ11" s="3">
        <v>7</v>
      </c>
      <c r="DK11" s="3">
        <v>3.5</v>
      </c>
      <c r="DL11" s="3">
        <f>CO11+CP11+CU11+6+DE11+DG11+DI11+DK11</f>
        <v>72.046249999999986</v>
      </c>
      <c r="DM11" s="3">
        <f t="shared" si="5"/>
        <v>0</v>
      </c>
      <c r="DN11" s="3">
        <f t="shared" si="6"/>
        <v>72.046249999999986</v>
      </c>
      <c r="DO11" s="3"/>
      <c r="DP11" s="3"/>
      <c r="DQ11" s="3"/>
      <c r="DR11" s="3"/>
      <c r="DS11" s="3"/>
      <c r="DT11" s="3"/>
    </row>
    <row r="12" spans="1:124" ht="34.5" customHeight="1" x14ac:dyDescent="0.25">
      <c r="A12" s="3">
        <v>11</v>
      </c>
      <c r="B12" s="3" t="s">
        <v>759</v>
      </c>
      <c r="C12" s="3" t="s">
        <v>760</v>
      </c>
      <c r="D12" s="3" t="s">
        <v>761</v>
      </c>
      <c r="E12" s="4" t="s">
        <v>762</v>
      </c>
      <c r="F12" s="3"/>
      <c r="G12" s="4"/>
      <c r="H12" s="3"/>
      <c r="I12" s="3" t="s">
        <v>763</v>
      </c>
      <c r="J12" s="3" t="s">
        <v>764</v>
      </c>
      <c r="K12" s="3"/>
      <c r="L12" s="3" t="s">
        <v>131</v>
      </c>
      <c r="M12" s="3"/>
      <c r="N12" s="5">
        <v>45102.791666666664</v>
      </c>
      <c r="O12" s="3" t="s">
        <v>93</v>
      </c>
      <c r="P12" s="3"/>
      <c r="Q12" s="3" t="s">
        <v>765</v>
      </c>
      <c r="R12" s="3" t="s">
        <v>95</v>
      </c>
      <c r="S12" s="3" t="s">
        <v>95</v>
      </c>
      <c r="T12" s="3" t="s">
        <v>116</v>
      </c>
      <c r="U12" s="3" t="s">
        <v>262</v>
      </c>
      <c r="V12" s="3" t="s">
        <v>766</v>
      </c>
      <c r="W12" s="3"/>
      <c r="X12" s="3"/>
      <c r="Y12" s="3"/>
      <c r="Z12" s="3"/>
      <c r="AA12" s="4" t="s">
        <v>767</v>
      </c>
      <c r="AB12" s="4" t="s">
        <v>97</v>
      </c>
      <c r="AC12" s="5">
        <v>43191</v>
      </c>
      <c r="AD12" s="3">
        <v>94.4</v>
      </c>
      <c r="AE12" s="3"/>
      <c r="AF12" s="3" t="s">
        <v>118</v>
      </c>
      <c r="AG12" s="3"/>
      <c r="AH12" s="4" t="s">
        <v>768</v>
      </c>
      <c r="AI12" s="4" t="s">
        <v>97</v>
      </c>
      <c r="AJ12" s="5">
        <v>43922</v>
      </c>
      <c r="AK12" s="3">
        <v>89.6</v>
      </c>
      <c r="AL12" s="3"/>
      <c r="AM12" s="3" t="s">
        <v>118</v>
      </c>
      <c r="AN12" s="3" t="s">
        <v>121</v>
      </c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5"/>
      <c r="BA12" s="3"/>
      <c r="BB12" s="3"/>
      <c r="BC12" s="3"/>
      <c r="BD12" s="5"/>
      <c r="BE12" s="3"/>
      <c r="BF12" s="3"/>
      <c r="BG12" s="3"/>
      <c r="BH12" s="5"/>
      <c r="BI12" s="3"/>
      <c r="BJ12" s="3"/>
      <c r="BK12" s="3"/>
      <c r="BL12" s="5"/>
      <c r="BM12" s="3"/>
      <c r="BN12" s="3"/>
      <c r="BO12" s="5">
        <v>44986</v>
      </c>
      <c r="BP12" s="3">
        <v>89.19</v>
      </c>
      <c r="BQ12" s="3">
        <v>89.19</v>
      </c>
      <c r="BR12" s="3" t="s">
        <v>187</v>
      </c>
      <c r="BS12" s="4" t="s">
        <v>162</v>
      </c>
      <c r="BT12" s="4" t="s">
        <v>769</v>
      </c>
      <c r="BU12" s="5">
        <v>45078</v>
      </c>
      <c r="BV12" s="3">
        <v>85</v>
      </c>
      <c r="BW12" s="3" t="s">
        <v>106</v>
      </c>
      <c r="BX12" s="3"/>
      <c r="BY12" s="3"/>
      <c r="BZ12" s="4"/>
      <c r="CA12" s="3"/>
      <c r="CB12" s="3"/>
      <c r="CC12" s="3"/>
      <c r="CD12" s="3"/>
      <c r="CE12" s="3"/>
      <c r="CF12" s="4"/>
      <c r="CG12" s="5"/>
      <c r="CH12" s="5"/>
      <c r="CI12" s="3"/>
      <c r="CJ12" s="3"/>
      <c r="CK12" s="3"/>
      <c r="CL12" s="3"/>
      <c r="CM12" s="3" t="s">
        <v>770</v>
      </c>
      <c r="CN12" s="3"/>
      <c r="CO12" s="3"/>
      <c r="CP12" s="3"/>
      <c r="CQ12" s="3">
        <f t="shared" si="0"/>
        <v>4.7200000000000006</v>
      </c>
      <c r="CR12" s="3">
        <f t="shared" si="1"/>
        <v>4.4799999999999995</v>
      </c>
      <c r="CS12" s="3">
        <f t="shared" si="2"/>
        <v>8.5</v>
      </c>
      <c r="CT12" s="3"/>
      <c r="CU12" s="3">
        <f t="shared" si="3"/>
        <v>17.7</v>
      </c>
      <c r="CV12" s="3"/>
      <c r="CW12" s="3"/>
      <c r="CX12" s="3"/>
      <c r="CY12" s="3"/>
      <c r="CZ12" s="3"/>
      <c r="DA12" s="3"/>
      <c r="DB12" s="3"/>
      <c r="DC12" s="3"/>
      <c r="DD12" s="3">
        <f t="shared" si="7"/>
        <v>66.892499999999998</v>
      </c>
      <c r="DE12" s="3">
        <f t="shared" si="8"/>
        <v>23.412375000000001</v>
      </c>
      <c r="DF12" s="3">
        <v>30.5</v>
      </c>
      <c r="DG12" s="3">
        <v>6.1</v>
      </c>
      <c r="DH12" s="3">
        <v>46</v>
      </c>
      <c r="DI12" s="3">
        <v>15.333333333333334</v>
      </c>
      <c r="DJ12" s="3">
        <v>6.5</v>
      </c>
      <c r="DK12" s="3">
        <v>3.25</v>
      </c>
      <c r="DL12" s="3">
        <f>CO12+CP12+CU12+6+DE12+DG12+DI12+DK12</f>
        <v>71.795708333333337</v>
      </c>
      <c r="DM12" s="3">
        <f t="shared" si="5"/>
        <v>0</v>
      </c>
      <c r="DN12" s="3">
        <f t="shared" si="6"/>
        <v>71.795708333333337</v>
      </c>
      <c r="DO12" s="3"/>
      <c r="DP12" s="3"/>
      <c r="DQ12" s="3"/>
      <c r="DR12" s="3"/>
      <c r="DS12" s="3"/>
      <c r="DT12" s="3"/>
    </row>
    <row r="13" spans="1:124" ht="34.5" customHeight="1" x14ac:dyDescent="0.25">
      <c r="A13" s="3">
        <v>12</v>
      </c>
      <c r="B13" s="3" t="s">
        <v>180</v>
      </c>
      <c r="C13" s="3" t="s">
        <v>181</v>
      </c>
      <c r="D13" s="3" t="s">
        <v>182</v>
      </c>
      <c r="E13" s="4" t="s">
        <v>183</v>
      </c>
      <c r="F13" s="3"/>
      <c r="G13" s="4"/>
      <c r="H13" s="3"/>
      <c r="I13" s="3" t="s">
        <v>184</v>
      </c>
      <c r="J13" s="3" t="s">
        <v>185</v>
      </c>
      <c r="K13" s="3"/>
      <c r="L13" s="3" t="s">
        <v>131</v>
      </c>
      <c r="M13" s="3"/>
      <c r="N13" s="5">
        <v>44957.986805555556</v>
      </c>
      <c r="O13" s="3" t="s">
        <v>103</v>
      </c>
      <c r="P13" s="3"/>
      <c r="Q13" s="3" t="s">
        <v>186</v>
      </c>
      <c r="R13" s="3" t="s">
        <v>95</v>
      </c>
      <c r="S13" s="3" t="s">
        <v>95</v>
      </c>
      <c r="T13" s="3">
        <v>44968</v>
      </c>
      <c r="U13" s="3">
        <v>1</v>
      </c>
      <c r="V13" s="3"/>
      <c r="W13" s="3"/>
      <c r="X13" s="3"/>
      <c r="Y13" s="3"/>
      <c r="Z13" s="3"/>
      <c r="AA13" s="4"/>
      <c r="AB13" s="4" t="s">
        <v>97</v>
      </c>
      <c r="AC13" s="5"/>
      <c r="AD13" s="3">
        <v>93.4</v>
      </c>
      <c r="AE13" s="3"/>
      <c r="AF13" s="3"/>
      <c r="AG13" s="3"/>
      <c r="AH13" s="4"/>
      <c r="AI13" s="4" t="s">
        <v>97</v>
      </c>
      <c r="AJ13" s="5"/>
      <c r="AK13" s="3">
        <v>83.8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5"/>
      <c r="BA13" s="3"/>
      <c r="BB13" s="3"/>
      <c r="BC13" s="3" t="s">
        <v>98</v>
      </c>
      <c r="BD13" s="5"/>
      <c r="BE13" s="3"/>
      <c r="BF13" s="3">
        <v>53.26</v>
      </c>
      <c r="BG13" s="3"/>
      <c r="BH13" s="5"/>
      <c r="BI13" s="3"/>
      <c r="BJ13" s="3"/>
      <c r="BK13" s="3"/>
      <c r="BL13" s="5"/>
      <c r="BM13" s="3"/>
      <c r="BN13" s="3"/>
      <c r="BO13" s="5"/>
      <c r="BP13" s="3"/>
      <c r="BQ13" s="3">
        <v>96.3</v>
      </c>
      <c r="BR13" s="3" t="s">
        <v>187</v>
      </c>
      <c r="BS13" s="4"/>
      <c r="BT13" s="4"/>
      <c r="BU13" s="5"/>
      <c r="BV13" s="3">
        <v>82.6</v>
      </c>
      <c r="BW13" s="3" t="s">
        <v>188</v>
      </c>
      <c r="BX13" s="3"/>
      <c r="BY13" s="3"/>
      <c r="BZ13" s="4"/>
      <c r="CA13" s="3"/>
      <c r="CB13" s="3"/>
      <c r="CC13" s="3"/>
      <c r="CD13" s="3"/>
      <c r="CE13" s="3"/>
      <c r="CF13" s="4">
        <v>17</v>
      </c>
      <c r="CG13" s="5"/>
      <c r="CH13" s="5"/>
      <c r="CI13" s="3"/>
      <c r="CJ13" s="3"/>
      <c r="CK13" s="3"/>
      <c r="CL13" s="3"/>
      <c r="CM13" s="3"/>
      <c r="CN13" s="3"/>
      <c r="CO13" s="3"/>
      <c r="CP13" s="3"/>
      <c r="CQ13" s="3">
        <f t="shared" si="0"/>
        <v>4.67</v>
      </c>
      <c r="CR13" s="3">
        <f t="shared" si="1"/>
        <v>4.1899999999999995</v>
      </c>
      <c r="CS13" s="3">
        <f t="shared" si="2"/>
        <v>8.26</v>
      </c>
      <c r="CT13" s="3"/>
      <c r="CU13" s="3">
        <f t="shared" si="3"/>
        <v>17.119999999999997</v>
      </c>
      <c r="CV13" s="3">
        <f>BF13/100*35</f>
        <v>18.640999999999998</v>
      </c>
      <c r="CW13" s="3"/>
      <c r="CX13" s="3"/>
      <c r="CY13" s="3"/>
      <c r="CZ13" s="3"/>
      <c r="DA13" s="3"/>
      <c r="DB13" s="3"/>
      <c r="DC13" s="3"/>
      <c r="DD13" s="3">
        <f t="shared" si="7"/>
        <v>72.224999999999994</v>
      </c>
      <c r="DE13" s="3">
        <f t="shared" si="8"/>
        <v>25.278749999999999</v>
      </c>
      <c r="DF13" s="3">
        <v>42</v>
      </c>
      <c r="DG13" s="3">
        <v>8.4</v>
      </c>
      <c r="DH13" s="3">
        <v>49</v>
      </c>
      <c r="DI13" s="3">
        <v>16.333333333333332</v>
      </c>
      <c r="DJ13" s="3">
        <v>7</v>
      </c>
      <c r="DK13" s="3">
        <v>3.5</v>
      </c>
      <c r="DL13" s="3">
        <f>CO13+CP13+CU13+6+DE13+DG13+DI13+DK13</f>
        <v>76.632083333333327</v>
      </c>
      <c r="DM13" s="3">
        <f t="shared" si="5"/>
        <v>0</v>
      </c>
      <c r="DN13" s="3">
        <f t="shared" si="6"/>
        <v>76.632083333333327</v>
      </c>
      <c r="DO13" s="3"/>
      <c r="DP13" s="3"/>
      <c r="DQ13" s="3"/>
      <c r="DR13" s="3"/>
      <c r="DS13" s="3"/>
      <c r="DT13" s="3"/>
    </row>
    <row r="14" spans="1:124" ht="34.5" customHeight="1" x14ac:dyDescent="0.25">
      <c r="A14" s="3">
        <v>13</v>
      </c>
      <c r="B14" s="3" t="s">
        <v>680</v>
      </c>
      <c r="C14" s="3" t="s">
        <v>681</v>
      </c>
      <c r="D14" s="3" t="s">
        <v>682</v>
      </c>
      <c r="E14" s="4" t="s">
        <v>683</v>
      </c>
      <c r="F14" s="3"/>
      <c r="G14" s="4"/>
      <c r="H14" s="3" t="s">
        <v>684</v>
      </c>
      <c r="I14" s="3" t="s">
        <v>685</v>
      </c>
      <c r="J14" s="3" t="s">
        <v>686</v>
      </c>
      <c r="K14" s="3"/>
      <c r="L14" s="3" t="s">
        <v>147</v>
      </c>
      <c r="M14" s="3"/>
      <c r="N14" s="5">
        <v>45071.507638888892</v>
      </c>
      <c r="O14" s="3" t="s">
        <v>93</v>
      </c>
      <c r="P14" s="3"/>
      <c r="Q14" s="3" t="s">
        <v>687</v>
      </c>
      <c r="R14" s="3" t="s">
        <v>224</v>
      </c>
      <c r="S14" s="3" t="s">
        <v>224</v>
      </c>
      <c r="T14" s="3" t="s">
        <v>116</v>
      </c>
      <c r="U14" s="3" t="s">
        <v>172</v>
      </c>
      <c r="V14" s="3" t="s">
        <v>687</v>
      </c>
      <c r="W14" s="3"/>
      <c r="X14" s="3"/>
      <c r="Y14" s="3"/>
      <c r="Z14" s="3"/>
      <c r="AA14" s="4" t="s">
        <v>688</v>
      </c>
      <c r="AB14" s="4" t="s">
        <v>105</v>
      </c>
      <c r="AC14" s="5">
        <v>43191</v>
      </c>
      <c r="AD14" s="3">
        <v>95.6</v>
      </c>
      <c r="AE14" s="3"/>
      <c r="AF14" s="3" t="s">
        <v>118</v>
      </c>
      <c r="AG14" s="3"/>
      <c r="AH14" s="4" t="s">
        <v>688</v>
      </c>
      <c r="AI14" s="4" t="s">
        <v>105</v>
      </c>
      <c r="AJ14" s="5">
        <v>43952</v>
      </c>
      <c r="AK14" s="3">
        <v>94.4</v>
      </c>
      <c r="AL14" s="3"/>
      <c r="AM14" s="3" t="s">
        <v>118</v>
      </c>
      <c r="AN14" s="3" t="s">
        <v>121</v>
      </c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5"/>
      <c r="BA14" s="3"/>
      <c r="BB14" s="3"/>
      <c r="BC14" s="3"/>
      <c r="BD14" s="5"/>
      <c r="BE14" s="3"/>
      <c r="BF14" s="3"/>
      <c r="BG14" s="3"/>
      <c r="BH14" s="5"/>
      <c r="BI14" s="3"/>
      <c r="BJ14" s="3"/>
      <c r="BK14" s="3"/>
      <c r="BL14" s="5"/>
      <c r="BM14" s="3"/>
      <c r="BN14" s="3"/>
      <c r="BO14" s="5">
        <v>44958.770833333336</v>
      </c>
      <c r="BP14" s="3">
        <v>42</v>
      </c>
      <c r="BQ14" s="3">
        <v>99.09</v>
      </c>
      <c r="BR14" s="3" t="s">
        <v>187</v>
      </c>
      <c r="BS14" s="4" t="s">
        <v>689</v>
      </c>
      <c r="BT14" s="4" t="s">
        <v>690</v>
      </c>
      <c r="BU14" s="5">
        <v>45092</v>
      </c>
      <c r="BV14" s="3">
        <v>79.5</v>
      </c>
      <c r="BW14" s="3" t="s">
        <v>106</v>
      </c>
      <c r="BX14" s="3"/>
      <c r="BY14" s="3"/>
      <c r="BZ14" s="4">
        <v>12</v>
      </c>
      <c r="CA14" s="3"/>
      <c r="CB14" s="3"/>
      <c r="CC14" s="3"/>
      <c r="CD14" s="3"/>
      <c r="CE14" s="3"/>
      <c r="CF14" s="4" t="s">
        <v>691</v>
      </c>
      <c r="CG14" s="5">
        <v>44915</v>
      </c>
      <c r="CH14" s="5"/>
      <c r="CI14" s="3"/>
      <c r="CJ14" s="3"/>
      <c r="CK14" s="3"/>
      <c r="CL14" s="3"/>
      <c r="CM14" s="3" t="s">
        <v>692</v>
      </c>
      <c r="CN14" s="3"/>
      <c r="CO14" s="3"/>
      <c r="CP14" s="3"/>
      <c r="CQ14" s="3">
        <f t="shared" si="0"/>
        <v>4.7799999999999994</v>
      </c>
      <c r="CR14" s="3">
        <f t="shared" si="1"/>
        <v>4.7200000000000006</v>
      </c>
      <c r="CS14" s="3">
        <f t="shared" si="2"/>
        <v>7.95</v>
      </c>
      <c r="CT14" s="3"/>
      <c r="CU14" s="3">
        <f t="shared" si="3"/>
        <v>17.45</v>
      </c>
      <c r="CV14" s="3"/>
      <c r="CW14" s="3"/>
      <c r="CX14" s="3"/>
      <c r="CY14" s="3"/>
      <c r="CZ14" s="3"/>
      <c r="DA14" s="3"/>
      <c r="DB14" s="3"/>
      <c r="DC14" s="3"/>
      <c r="DD14" s="3">
        <f t="shared" si="7"/>
        <v>74.317499999999995</v>
      </c>
      <c r="DE14" s="3">
        <f t="shared" si="8"/>
        <v>26.011124999999996</v>
      </c>
      <c r="DF14" s="3">
        <v>41</v>
      </c>
      <c r="DG14" s="3">
        <v>8.1999999999999993</v>
      </c>
      <c r="DH14" s="3">
        <v>47</v>
      </c>
      <c r="DI14" s="3">
        <v>15.666666666666666</v>
      </c>
      <c r="DJ14" s="3">
        <v>7.5</v>
      </c>
      <c r="DK14" s="3">
        <v>3.75</v>
      </c>
      <c r="DL14" s="3">
        <f>CO14+CP14+CU14+6+DE14+DG14+DI14+DK14</f>
        <v>77.07779166666667</v>
      </c>
      <c r="DM14" s="3">
        <f t="shared" si="5"/>
        <v>0</v>
      </c>
      <c r="DN14" s="3">
        <f t="shared" si="6"/>
        <v>77.07779166666667</v>
      </c>
      <c r="DO14" s="3"/>
      <c r="DP14" s="3"/>
      <c r="DQ14" s="3"/>
      <c r="DR14" s="3"/>
      <c r="DS14" s="3"/>
      <c r="DT14" s="3"/>
    </row>
    <row r="15" spans="1:124" ht="34.5" customHeight="1" x14ac:dyDescent="0.25">
      <c r="A15" s="3">
        <v>14</v>
      </c>
      <c r="B15" s="3" t="s">
        <v>715</v>
      </c>
      <c r="C15" s="3" t="s">
        <v>217</v>
      </c>
      <c r="D15" s="3" t="s">
        <v>716</v>
      </c>
      <c r="E15" s="4" t="s">
        <v>717</v>
      </c>
      <c r="F15" s="3"/>
      <c r="G15" s="4"/>
      <c r="H15" s="3"/>
      <c r="I15" s="3" t="s">
        <v>718</v>
      </c>
      <c r="J15" s="3" t="s">
        <v>719</v>
      </c>
      <c r="K15" s="3"/>
      <c r="L15" s="3" t="s">
        <v>131</v>
      </c>
      <c r="M15" s="3"/>
      <c r="N15" s="5">
        <v>45089.779861111114</v>
      </c>
      <c r="O15" s="3" t="s">
        <v>93</v>
      </c>
      <c r="P15" s="3"/>
      <c r="Q15" s="3" t="s">
        <v>720</v>
      </c>
      <c r="R15" s="3" t="s">
        <v>95</v>
      </c>
      <c r="S15" s="3" t="s">
        <v>721</v>
      </c>
      <c r="T15" s="3" t="s">
        <v>116</v>
      </c>
      <c r="U15" s="3" t="s">
        <v>172</v>
      </c>
      <c r="V15" s="3" t="s">
        <v>720</v>
      </c>
      <c r="W15" s="3"/>
      <c r="X15" s="3"/>
      <c r="Y15" s="3"/>
      <c r="Z15" s="3"/>
      <c r="AA15" s="4" t="s">
        <v>722</v>
      </c>
      <c r="AB15" s="4" t="s">
        <v>97</v>
      </c>
      <c r="AC15" s="5">
        <v>42461</v>
      </c>
      <c r="AD15" s="3">
        <v>96</v>
      </c>
      <c r="AE15" s="3"/>
      <c r="AF15" s="3" t="s">
        <v>118</v>
      </c>
      <c r="AG15" s="3"/>
      <c r="AH15" s="4" t="s">
        <v>723</v>
      </c>
      <c r="AI15" s="4" t="s">
        <v>97</v>
      </c>
      <c r="AJ15" s="5">
        <v>43191</v>
      </c>
      <c r="AK15" s="3">
        <v>94.16</v>
      </c>
      <c r="AL15" s="3"/>
      <c r="AM15" s="3" t="s">
        <v>118</v>
      </c>
      <c r="AN15" s="3" t="s">
        <v>121</v>
      </c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5"/>
      <c r="BA15" s="3"/>
      <c r="BB15" s="3"/>
      <c r="BC15" s="3"/>
      <c r="BD15" s="5"/>
      <c r="BE15" s="3"/>
      <c r="BF15" s="3"/>
      <c r="BG15" s="3" t="s">
        <v>98</v>
      </c>
      <c r="BH15" s="5">
        <v>45047</v>
      </c>
      <c r="BI15" s="3">
        <v>603.5</v>
      </c>
      <c r="BJ15" s="3">
        <v>70.95</v>
      </c>
      <c r="BK15" s="3"/>
      <c r="BL15" s="5"/>
      <c r="BM15" s="3"/>
      <c r="BN15" s="3"/>
      <c r="BO15" s="5"/>
      <c r="BP15" s="3"/>
      <c r="BQ15" s="3"/>
      <c r="BR15" s="3"/>
      <c r="BS15" s="4" t="s">
        <v>265</v>
      </c>
      <c r="BT15" s="4" t="s">
        <v>724</v>
      </c>
      <c r="BU15" s="5">
        <v>44880</v>
      </c>
      <c r="BV15" s="3">
        <v>83.7</v>
      </c>
      <c r="BW15" s="3" t="s">
        <v>202</v>
      </c>
      <c r="BX15" s="3">
        <v>5</v>
      </c>
      <c r="BY15" s="3">
        <v>0</v>
      </c>
      <c r="BZ15" s="4">
        <v>10</v>
      </c>
      <c r="CA15" s="3"/>
      <c r="CB15" s="3"/>
      <c r="CC15" s="3"/>
      <c r="CD15" s="3"/>
      <c r="CE15" s="3"/>
      <c r="CF15" s="4">
        <v>10</v>
      </c>
      <c r="CG15" s="5">
        <v>44803</v>
      </c>
      <c r="CH15" s="5">
        <v>45089</v>
      </c>
      <c r="CI15" s="3"/>
      <c r="CJ15" s="3"/>
      <c r="CK15" s="3"/>
      <c r="CL15" s="3"/>
      <c r="CM15" s="3" t="s">
        <v>725</v>
      </c>
      <c r="CN15" s="3"/>
      <c r="CO15" s="3"/>
      <c r="CP15" s="3"/>
      <c r="CQ15" s="3">
        <f t="shared" si="0"/>
        <v>4.8</v>
      </c>
      <c r="CR15" s="3">
        <f t="shared" si="1"/>
        <v>4.7080000000000002</v>
      </c>
      <c r="CS15" s="3">
        <f t="shared" si="2"/>
        <v>8.370000000000001</v>
      </c>
      <c r="CT15" s="3"/>
      <c r="CU15" s="3">
        <f t="shared" si="3"/>
        <v>17.878</v>
      </c>
      <c r="CV15" s="3">
        <f>BJ15/100*35</f>
        <v>24.8325</v>
      </c>
      <c r="CW15" s="3"/>
      <c r="CX15" s="3"/>
      <c r="CY15" s="3"/>
      <c r="CZ15" s="3"/>
      <c r="DA15" s="3"/>
      <c r="DB15" s="3"/>
      <c r="DC15" s="3"/>
      <c r="DD15" s="3"/>
      <c r="DE15" s="3"/>
      <c r="DF15" s="3">
        <v>39</v>
      </c>
      <c r="DG15" s="3">
        <v>7.8000000000000007</v>
      </c>
      <c r="DH15" s="3">
        <v>48.5</v>
      </c>
      <c r="DI15" s="3">
        <v>16.166666666666668</v>
      </c>
      <c r="DJ15" s="3">
        <v>8</v>
      </c>
      <c r="DK15" s="3">
        <v>4</v>
      </c>
      <c r="DL15" s="3">
        <f t="shared" si="4"/>
        <v>76.677166666666665</v>
      </c>
      <c r="DM15" s="3">
        <f t="shared" si="5"/>
        <v>0</v>
      </c>
      <c r="DN15" s="3">
        <f t="shared" si="6"/>
        <v>76.677166666666665</v>
      </c>
      <c r="DO15" s="3"/>
      <c r="DP15" s="3"/>
      <c r="DQ15" s="3"/>
      <c r="DR15" s="3"/>
      <c r="DS15" s="3"/>
      <c r="DT15" s="3"/>
    </row>
    <row r="16" spans="1:124" ht="34.5" customHeight="1" x14ac:dyDescent="0.25">
      <c r="A16" s="3">
        <v>15</v>
      </c>
      <c r="B16" s="3" t="s">
        <v>414</v>
      </c>
      <c r="C16" s="3"/>
      <c r="D16" s="3" t="s">
        <v>415</v>
      </c>
      <c r="E16" s="4" t="s">
        <v>416</v>
      </c>
      <c r="F16" s="3"/>
      <c r="G16" s="4"/>
      <c r="H16" s="3" t="s">
        <v>417</v>
      </c>
      <c r="I16" s="3" t="s">
        <v>414</v>
      </c>
      <c r="J16" s="3" t="s">
        <v>418</v>
      </c>
      <c r="L16" s="3" t="s">
        <v>131</v>
      </c>
      <c r="M16" s="3"/>
      <c r="N16" s="5">
        <v>45015.838194444441</v>
      </c>
      <c r="O16" s="3" t="s">
        <v>103</v>
      </c>
      <c r="P16" s="3"/>
      <c r="Q16" s="3" t="s">
        <v>419</v>
      </c>
      <c r="R16" s="3" t="s">
        <v>95</v>
      </c>
      <c r="S16" s="3" t="s">
        <v>95</v>
      </c>
      <c r="T16" s="3" t="s">
        <v>116</v>
      </c>
      <c r="U16" s="3" t="s">
        <v>172</v>
      </c>
      <c r="V16" s="3" t="s">
        <v>419</v>
      </c>
      <c r="W16" s="3"/>
      <c r="X16" s="3"/>
      <c r="Y16" s="3"/>
      <c r="Z16" s="3"/>
      <c r="AA16" s="4" t="s">
        <v>420</v>
      </c>
      <c r="AB16" s="4" t="s">
        <v>97</v>
      </c>
      <c r="AC16" s="5">
        <v>42795</v>
      </c>
      <c r="AD16" s="3">
        <v>92.4</v>
      </c>
      <c r="AE16" s="3"/>
      <c r="AF16" s="3" t="s">
        <v>118</v>
      </c>
      <c r="AG16" s="3"/>
      <c r="AH16" s="4" t="s">
        <v>420</v>
      </c>
      <c r="AI16" s="4" t="s">
        <v>97</v>
      </c>
      <c r="AJ16" s="5">
        <v>43525</v>
      </c>
      <c r="AK16" s="3">
        <v>72.599999999999994</v>
      </c>
      <c r="AL16" s="3"/>
      <c r="AM16" s="3" t="s">
        <v>118</v>
      </c>
      <c r="AN16" s="3" t="s">
        <v>121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5"/>
      <c r="BA16" s="3"/>
      <c r="BB16" s="3"/>
      <c r="BC16" s="3"/>
      <c r="BD16" s="5"/>
      <c r="BE16" s="3"/>
      <c r="BF16" s="3"/>
      <c r="BG16" s="3" t="s">
        <v>98</v>
      </c>
      <c r="BH16" s="5">
        <v>45047</v>
      </c>
      <c r="BI16" s="3"/>
      <c r="BJ16" s="3">
        <v>86.34</v>
      </c>
      <c r="BK16" s="3"/>
      <c r="BL16" s="5"/>
      <c r="BM16" s="3"/>
      <c r="BN16" s="3"/>
      <c r="BO16" s="5"/>
      <c r="BP16" s="3"/>
      <c r="BQ16" s="3">
        <v>81.92</v>
      </c>
      <c r="BR16" s="3" t="s">
        <v>187</v>
      </c>
      <c r="BS16" s="4" t="s">
        <v>265</v>
      </c>
      <c r="BT16" s="4" t="s">
        <v>421</v>
      </c>
      <c r="BU16" s="5">
        <v>45033</v>
      </c>
      <c r="BV16" s="3">
        <v>74.599999999999994</v>
      </c>
      <c r="BW16" s="3" t="s">
        <v>202</v>
      </c>
      <c r="BX16" s="3">
        <v>2</v>
      </c>
      <c r="BY16" s="3">
        <v>0</v>
      </c>
      <c r="BZ16" s="4"/>
      <c r="CA16" s="3"/>
      <c r="CB16" s="3"/>
      <c r="CC16" s="3"/>
      <c r="CD16" s="3"/>
      <c r="CE16" s="3"/>
      <c r="CF16" s="4"/>
      <c r="CG16" s="5"/>
      <c r="CH16" s="5"/>
      <c r="CI16" s="3"/>
      <c r="CJ16" s="3"/>
      <c r="CK16" s="3"/>
      <c r="CL16" s="3"/>
      <c r="CM16" s="3" t="s">
        <v>414</v>
      </c>
      <c r="CN16" s="3"/>
      <c r="CO16" s="3"/>
      <c r="CP16" s="3"/>
      <c r="CQ16" s="3">
        <f t="shared" si="0"/>
        <v>4.62</v>
      </c>
      <c r="CR16" s="3">
        <f t="shared" si="1"/>
        <v>3.63</v>
      </c>
      <c r="CS16" s="3">
        <f t="shared" si="2"/>
        <v>7.46</v>
      </c>
      <c r="CT16" s="3"/>
      <c r="CU16" s="3">
        <f t="shared" si="3"/>
        <v>15.71</v>
      </c>
      <c r="CV16" s="3">
        <f>BJ16/100*35</f>
        <v>30.219000000000001</v>
      </c>
      <c r="CW16" s="3"/>
      <c r="CX16" s="3"/>
      <c r="CY16" s="3"/>
      <c r="CZ16" s="3"/>
      <c r="DA16" s="3"/>
      <c r="DB16" s="3"/>
      <c r="DC16" s="3"/>
      <c r="DD16" s="3">
        <f t="shared" ref="DD16:DD21" si="9">BQ16*0.75</f>
        <v>61.44</v>
      </c>
      <c r="DE16" s="3">
        <f t="shared" ref="DE16:DE21" si="10">DD16/100*35</f>
        <v>21.503999999999998</v>
      </c>
      <c r="DF16" s="3">
        <v>40</v>
      </c>
      <c r="DG16" s="3">
        <v>8</v>
      </c>
      <c r="DH16" s="3">
        <v>39.5</v>
      </c>
      <c r="DI16" s="3">
        <v>13.166666666666666</v>
      </c>
      <c r="DJ16" s="3">
        <v>6</v>
      </c>
      <c r="DK16" s="3">
        <v>3</v>
      </c>
      <c r="DL16" s="3">
        <f t="shared" si="4"/>
        <v>76.095666666666673</v>
      </c>
      <c r="DM16" s="3">
        <f t="shared" si="5"/>
        <v>0</v>
      </c>
      <c r="DN16" s="3">
        <f t="shared" si="6"/>
        <v>76.095666666666673</v>
      </c>
      <c r="DO16" s="3"/>
      <c r="DP16" s="3"/>
      <c r="DQ16" s="3"/>
      <c r="DR16" s="3"/>
      <c r="DS16" s="3"/>
      <c r="DT16" s="3"/>
    </row>
    <row r="17" spans="1:124" ht="34.5" customHeight="1" x14ac:dyDescent="0.25">
      <c r="A17" s="3">
        <v>16</v>
      </c>
      <c r="B17" s="3" t="s">
        <v>656</v>
      </c>
      <c r="C17" s="3" t="s">
        <v>643</v>
      </c>
      <c r="D17" s="3" t="s">
        <v>644</v>
      </c>
      <c r="E17" s="4" t="s">
        <v>645</v>
      </c>
      <c r="F17" s="3"/>
      <c r="G17" s="4"/>
      <c r="H17" s="3" t="s">
        <v>646</v>
      </c>
      <c r="I17" s="3" t="s">
        <v>647</v>
      </c>
      <c r="J17" s="3" t="s">
        <v>648</v>
      </c>
      <c r="K17" s="3"/>
      <c r="L17" s="3" t="s">
        <v>171</v>
      </c>
      <c r="M17" s="3"/>
      <c r="N17" s="5">
        <v>45078.845138888886</v>
      </c>
      <c r="O17" s="3" t="s">
        <v>103</v>
      </c>
      <c r="P17" s="3"/>
      <c r="Q17" s="3" t="s">
        <v>649</v>
      </c>
      <c r="R17" s="3" t="s">
        <v>95</v>
      </c>
      <c r="S17" s="3" t="s">
        <v>650</v>
      </c>
      <c r="T17" s="3" t="s">
        <v>116</v>
      </c>
      <c r="U17" s="3" t="s">
        <v>133</v>
      </c>
      <c r="V17" s="3" t="s">
        <v>651</v>
      </c>
      <c r="W17" s="3" t="s">
        <v>174</v>
      </c>
      <c r="X17" s="3">
        <v>44866</v>
      </c>
      <c r="Y17" s="3">
        <v>4.83</v>
      </c>
      <c r="Z17" s="3">
        <v>25.44</v>
      </c>
      <c r="AA17" s="4" t="s">
        <v>652</v>
      </c>
      <c r="AB17" s="4" t="s">
        <v>105</v>
      </c>
      <c r="AC17" s="5">
        <v>43191</v>
      </c>
      <c r="AD17" s="3">
        <v>78.599999999999994</v>
      </c>
      <c r="AE17" s="3"/>
      <c r="AF17" s="3" t="s">
        <v>118</v>
      </c>
      <c r="AG17" s="3"/>
      <c r="AH17" s="4" t="s">
        <v>653</v>
      </c>
      <c r="AI17" s="4" t="s">
        <v>97</v>
      </c>
      <c r="AJ17" s="5">
        <v>43891</v>
      </c>
      <c r="AK17" s="3">
        <v>85.41</v>
      </c>
      <c r="AL17" s="3"/>
      <c r="AM17" s="3" t="s">
        <v>118</v>
      </c>
      <c r="AN17" s="3" t="s">
        <v>121</v>
      </c>
      <c r="AO17" s="3"/>
      <c r="AP17" s="3" t="s">
        <v>588</v>
      </c>
      <c r="AQ17" s="3"/>
      <c r="AR17" s="3">
        <v>86.38</v>
      </c>
      <c r="AS17" s="3"/>
      <c r="AT17" s="3"/>
      <c r="AU17" s="3"/>
      <c r="AV17" s="3"/>
      <c r="AW17" s="3"/>
      <c r="AX17" s="3"/>
      <c r="AY17" s="3"/>
      <c r="AZ17" s="5"/>
      <c r="BA17" s="3"/>
      <c r="BB17" s="3"/>
      <c r="BC17" s="3"/>
      <c r="BD17" s="5"/>
      <c r="BE17" s="3"/>
      <c r="BF17" s="3"/>
      <c r="BG17" s="3"/>
      <c r="BH17" s="5"/>
      <c r="BI17" s="3"/>
      <c r="BJ17" s="3"/>
      <c r="BK17" s="3"/>
      <c r="BL17" s="5"/>
      <c r="BM17" s="3"/>
      <c r="BN17" s="3"/>
      <c r="BO17" s="5"/>
      <c r="BP17" s="3"/>
      <c r="BQ17" s="3">
        <v>90.41</v>
      </c>
      <c r="BR17" s="3" t="s">
        <v>187</v>
      </c>
      <c r="BS17" s="4" t="s">
        <v>654</v>
      </c>
      <c r="BT17" s="4" t="s">
        <v>655</v>
      </c>
      <c r="BU17" s="5">
        <v>45071</v>
      </c>
      <c r="BV17" s="3">
        <v>67.400000000000006</v>
      </c>
      <c r="BW17" s="3" t="s">
        <v>179</v>
      </c>
      <c r="BX17" s="3" t="s">
        <v>203</v>
      </c>
      <c r="BY17" s="3" t="s">
        <v>203</v>
      </c>
      <c r="BZ17" s="4"/>
      <c r="CA17" s="3"/>
      <c r="CB17" s="3"/>
      <c r="CC17" s="3"/>
      <c r="CD17" s="3"/>
      <c r="CE17" s="3"/>
      <c r="CF17" s="4"/>
      <c r="CG17" s="5"/>
      <c r="CH17" s="5"/>
      <c r="CI17" s="3"/>
      <c r="CJ17" s="3"/>
      <c r="CK17" s="3"/>
      <c r="CL17" s="3"/>
      <c r="CM17" s="3" t="s">
        <v>656</v>
      </c>
      <c r="CN17" s="3">
        <v>5</v>
      </c>
      <c r="CO17" s="3"/>
      <c r="CP17" s="3"/>
      <c r="CQ17" s="3">
        <f t="shared" si="0"/>
        <v>3.9299999999999997</v>
      </c>
      <c r="CR17" s="3">
        <f t="shared" si="1"/>
        <v>4.2705000000000002</v>
      </c>
      <c r="CS17" s="3">
        <f t="shared" si="2"/>
        <v>6.74</v>
      </c>
      <c r="CT17" s="3"/>
      <c r="CU17" s="3">
        <f t="shared" si="3"/>
        <v>14.9405</v>
      </c>
      <c r="CV17" s="3"/>
      <c r="CW17" s="3"/>
      <c r="CX17" s="3"/>
      <c r="CY17" s="3"/>
      <c r="CZ17" s="3">
        <f>AR17/100*35</f>
        <v>30.232999999999997</v>
      </c>
      <c r="DA17" s="3"/>
      <c r="DB17" s="3"/>
      <c r="DC17" s="3"/>
      <c r="DD17" s="3">
        <f t="shared" si="9"/>
        <v>67.807500000000005</v>
      </c>
      <c r="DE17" s="3">
        <f t="shared" si="10"/>
        <v>23.732625000000002</v>
      </c>
      <c r="DF17" s="3">
        <v>34.5</v>
      </c>
      <c r="DG17" s="3">
        <v>6.8999999999999995</v>
      </c>
      <c r="DH17" s="3">
        <v>43.75</v>
      </c>
      <c r="DI17" s="3">
        <v>14.583333333333332</v>
      </c>
      <c r="DJ17" s="3">
        <v>7</v>
      </c>
      <c r="DK17" s="3">
        <v>3.5</v>
      </c>
      <c r="DL17" s="3">
        <f>CO17+CP17+CU17+6+CZ17+DG17+DI17+DK17</f>
        <v>76.156833333333324</v>
      </c>
      <c r="DM17" s="3">
        <f t="shared" si="5"/>
        <v>5</v>
      </c>
      <c r="DN17" s="3">
        <f t="shared" si="6"/>
        <v>81.156833333333324</v>
      </c>
      <c r="DO17" s="3"/>
      <c r="DP17" s="3"/>
      <c r="DQ17" s="3"/>
      <c r="DR17" s="3"/>
      <c r="DS17" s="3"/>
      <c r="DT17" s="3"/>
    </row>
    <row r="18" spans="1:124" ht="34.5" customHeight="1" x14ac:dyDescent="0.25">
      <c r="A18" s="3">
        <v>17</v>
      </c>
      <c r="B18" s="3" t="s">
        <v>705</v>
      </c>
      <c r="C18" s="3" t="s">
        <v>435</v>
      </c>
      <c r="D18" s="3" t="s">
        <v>706</v>
      </c>
      <c r="E18" s="4" t="s">
        <v>707</v>
      </c>
      <c r="F18" s="3"/>
      <c r="G18" s="4"/>
      <c r="H18" s="3" t="s">
        <v>708</v>
      </c>
      <c r="I18" s="3" t="s">
        <v>709</v>
      </c>
      <c r="J18" s="3" t="s">
        <v>710</v>
      </c>
      <c r="K18" s="3"/>
      <c r="L18" s="3" t="s">
        <v>131</v>
      </c>
      <c r="M18" s="3"/>
      <c r="N18" s="5">
        <v>45089.731249999997</v>
      </c>
      <c r="O18" s="3" t="s">
        <v>103</v>
      </c>
      <c r="P18" s="3"/>
      <c r="Q18" s="3" t="s">
        <v>711</v>
      </c>
      <c r="R18" s="3" t="s">
        <v>95</v>
      </c>
      <c r="S18" s="3" t="s">
        <v>466</v>
      </c>
      <c r="T18" s="3" t="s">
        <v>160</v>
      </c>
      <c r="U18" s="3" t="s">
        <v>225</v>
      </c>
      <c r="V18" s="3" t="s">
        <v>711</v>
      </c>
      <c r="W18" s="3"/>
      <c r="X18" s="3"/>
      <c r="Y18" s="3"/>
      <c r="Z18" s="3"/>
      <c r="AA18" s="4" t="s">
        <v>712</v>
      </c>
      <c r="AB18" s="4" t="s">
        <v>120</v>
      </c>
      <c r="AC18" s="5">
        <v>42856</v>
      </c>
      <c r="AD18" s="3">
        <v>74.8</v>
      </c>
      <c r="AE18" s="3"/>
      <c r="AF18" s="3" t="s">
        <v>118</v>
      </c>
      <c r="AG18" s="3"/>
      <c r="AH18" s="4" t="s">
        <v>712</v>
      </c>
      <c r="AI18" s="4" t="s">
        <v>97</v>
      </c>
      <c r="AJ18" s="5">
        <v>43525</v>
      </c>
      <c r="AK18" s="3">
        <v>70.5</v>
      </c>
      <c r="AL18" s="3"/>
      <c r="AM18" s="3" t="s">
        <v>118</v>
      </c>
      <c r="AN18" s="3" t="s">
        <v>121</v>
      </c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5"/>
      <c r="BA18" s="3"/>
      <c r="BB18" s="3"/>
      <c r="BC18" s="3"/>
      <c r="BD18" s="5"/>
      <c r="BE18" s="3"/>
      <c r="BF18" s="3"/>
      <c r="BG18" s="3" t="s">
        <v>98</v>
      </c>
      <c r="BH18" s="5">
        <v>45047</v>
      </c>
      <c r="BI18" s="3">
        <v>632.5</v>
      </c>
      <c r="BJ18" s="3">
        <v>79.400000000000006</v>
      </c>
      <c r="BK18" s="3"/>
      <c r="BL18" s="5"/>
      <c r="BM18" s="3"/>
      <c r="BN18" s="3"/>
      <c r="BO18" s="5">
        <v>44958.541666666664</v>
      </c>
      <c r="BP18" s="3">
        <v>28</v>
      </c>
      <c r="BQ18" s="3">
        <v>90.8</v>
      </c>
      <c r="BR18" s="3" t="s">
        <v>187</v>
      </c>
      <c r="BS18" s="4" t="s">
        <v>443</v>
      </c>
      <c r="BT18" s="4" t="s">
        <v>713</v>
      </c>
      <c r="BU18" s="5">
        <v>45061</v>
      </c>
      <c r="BV18" s="3">
        <v>72.7</v>
      </c>
      <c r="BW18" s="3" t="s">
        <v>202</v>
      </c>
      <c r="BX18" s="3">
        <v>0</v>
      </c>
      <c r="BY18" s="3">
        <v>0</v>
      </c>
      <c r="BZ18" s="4"/>
      <c r="CA18" s="3"/>
      <c r="CB18" s="3"/>
      <c r="CC18" s="3"/>
      <c r="CD18" s="3"/>
      <c r="CE18" s="3"/>
      <c r="CF18" s="4"/>
      <c r="CG18" s="5"/>
      <c r="CH18" s="5"/>
      <c r="CI18" s="3"/>
      <c r="CJ18" s="3"/>
      <c r="CK18" s="3"/>
      <c r="CL18" s="3"/>
      <c r="CM18" s="3" t="s">
        <v>714</v>
      </c>
      <c r="CN18" s="3"/>
      <c r="CO18" s="3"/>
      <c r="CP18" s="3"/>
      <c r="CQ18" s="3">
        <f t="shared" si="0"/>
        <v>3.74</v>
      </c>
      <c r="CR18" s="3">
        <f t="shared" si="1"/>
        <v>3.5249999999999999</v>
      </c>
      <c r="CS18" s="3">
        <f t="shared" si="2"/>
        <v>7.27</v>
      </c>
      <c r="CT18" s="3"/>
      <c r="CU18" s="3">
        <f t="shared" si="3"/>
        <v>14.535</v>
      </c>
      <c r="CV18" s="3">
        <f>BJ18/100*35</f>
        <v>27.790000000000003</v>
      </c>
      <c r="CW18" s="3"/>
      <c r="CX18" s="3"/>
      <c r="CY18" s="3"/>
      <c r="CZ18" s="3"/>
      <c r="DA18" s="3"/>
      <c r="DB18" s="3"/>
      <c r="DC18" s="3"/>
      <c r="DD18" s="3">
        <f t="shared" si="9"/>
        <v>68.099999999999994</v>
      </c>
      <c r="DE18" s="3">
        <f t="shared" si="10"/>
        <v>23.834999999999997</v>
      </c>
      <c r="DF18" s="3">
        <v>38</v>
      </c>
      <c r="DG18" s="3">
        <v>7.6</v>
      </c>
      <c r="DH18" s="3">
        <v>43.5</v>
      </c>
      <c r="DI18" s="3">
        <v>14.5</v>
      </c>
      <c r="DJ18" s="3">
        <v>7</v>
      </c>
      <c r="DK18" s="3">
        <v>3.5</v>
      </c>
      <c r="DL18" s="3">
        <f t="shared" si="4"/>
        <v>73.925000000000011</v>
      </c>
      <c r="DM18" s="3">
        <f t="shared" si="5"/>
        <v>0</v>
      </c>
      <c r="DN18" s="3">
        <f t="shared" si="6"/>
        <v>73.925000000000011</v>
      </c>
      <c r="DO18" s="3"/>
      <c r="DP18" s="3"/>
      <c r="DQ18" s="3"/>
      <c r="DR18" s="3"/>
      <c r="DS18" s="3"/>
      <c r="DT18" s="3"/>
    </row>
    <row r="19" spans="1:124" ht="34.5" customHeight="1" x14ac:dyDescent="0.25">
      <c r="A19" s="3">
        <v>18</v>
      </c>
      <c r="B19" s="3" t="s">
        <v>403</v>
      </c>
      <c r="C19" s="3" t="s">
        <v>217</v>
      </c>
      <c r="D19" s="3" t="s">
        <v>404</v>
      </c>
      <c r="E19" s="4" t="s">
        <v>405</v>
      </c>
      <c r="F19" s="3"/>
      <c r="G19" s="4"/>
      <c r="H19" s="3"/>
      <c r="I19" s="3" t="s">
        <v>406</v>
      </c>
      <c r="J19" s="3" t="s">
        <v>407</v>
      </c>
      <c r="K19" s="3"/>
      <c r="L19" s="3" t="s">
        <v>131</v>
      </c>
      <c r="M19" s="3"/>
      <c r="N19" s="5">
        <v>45012.424305555556</v>
      </c>
      <c r="O19" s="3" t="s">
        <v>93</v>
      </c>
      <c r="P19" s="3"/>
      <c r="Q19" s="3" t="s">
        <v>408</v>
      </c>
      <c r="R19" s="3" t="s">
        <v>95</v>
      </c>
      <c r="S19" s="3" t="s">
        <v>95</v>
      </c>
      <c r="T19" s="3" t="s">
        <v>116</v>
      </c>
      <c r="U19" s="3" t="s">
        <v>225</v>
      </c>
      <c r="V19" s="3" t="s">
        <v>408</v>
      </c>
      <c r="W19" s="3"/>
      <c r="X19" s="3"/>
      <c r="Y19" s="3"/>
      <c r="Z19" s="3"/>
      <c r="AA19" s="4" t="s">
        <v>409</v>
      </c>
      <c r="AB19" s="4" t="s">
        <v>97</v>
      </c>
      <c r="AC19" s="5">
        <v>41000</v>
      </c>
      <c r="AD19" s="3">
        <v>84.6</v>
      </c>
      <c r="AE19" s="3"/>
      <c r="AF19" s="3" t="s">
        <v>118</v>
      </c>
      <c r="AG19" s="3"/>
      <c r="AH19" s="4" t="s">
        <v>410</v>
      </c>
      <c r="AI19" s="4" t="s">
        <v>97</v>
      </c>
      <c r="AJ19" s="5">
        <v>41699</v>
      </c>
      <c r="AK19" s="3">
        <v>69.33</v>
      </c>
      <c r="AL19" s="3"/>
      <c r="AM19" s="3" t="s">
        <v>118</v>
      </c>
      <c r="AN19" s="3" t="s">
        <v>121</v>
      </c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5"/>
      <c r="BA19" s="3"/>
      <c r="BB19" s="3"/>
      <c r="BC19" s="3"/>
      <c r="BD19" s="5"/>
      <c r="BE19" s="3"/>
      <c r="BF19" s="3"/>
      <c r="BG19" s="3"/>
      <c r="BH19" s="5"/>
      <c r="BI19" s="3"/>
      <c r="BJ19" s="3"/>
      <c r="BK19" s="3"/>
      <c r="BL19" s="5"/>
      <c r="BM19" s="3"/>
      <c r="BN19" s="3"/>
      <c r="BO19" s="5">
        <v>44958.770833333336</v>
      </c>
      <c r="BP19" s="3"/>
      <c r="BQ19" s="3">
        <v>88.31</v>
      </c>
      <c r="BR19" s="3" t="s">
        <v>187</v>
      </c>
      <c r="BS19" s="4" t="s">
        <v>265</v>
      </c>
      <c r="BT19" s="4" t="s">
        <v>411</v>
      </c>
      <c r="BU19" s="5">
        <v>43208</v>
      </c>
      <c r="BV19" s="3">
        <v>66</v>
      </c>
      <c r="BW19" s="3" t="s">
        <v>202</v>
      </c>
      <c r="BX19" s="3">
        <v>0</v>
      </c>
      <c r="BY19" s="3">
        <v>0</v>
      </c>
      <c r="BZ19" s="4">
        <v>48</v>
      </c>
      <c r="CA19" s="3">
        <v>43689</v>
      </c>
      <c r="CB19" s="3">
        <v>44471</v>
      </c>
      <c r="CC19" s="3" t="s">
        <v>412</v>
      </c>
      <c r="CD19" s="3">
        <v>44564</v>
      </c>
      <c r="CE19" s="3">
        <v>45011</v>
      </c>
      <c r="CF19" s="4">
        <v>48</v>
      </c>
      <c r="CG19" s="5">
        <v>43213</v>
      </c>
      <c r="CH19" s="5">
        <v>43532</v>
      </c>
      <c r="CI19" s="3"/>
      <c r="CJ19" s="3"/>
      <c r="CK19" s="3"/>
      <c r="CL19" s="3"/>
      <c r="CM19" s="3" t="s">
        <v>413</v>
      </c>
      <c r="CN19" s="3"/>
      <c r="CO19" s="3"/>
      <c r="CP19" s="3">
        <v>5</v>
      </c>
      <c r="CQ19" s="3">
        <f t="shared" si="0"/>
        <v>4.2299999999999995</v>
      </c>
      <c r="CR19" s="3">
        <f t="shared" si="1"/>
        <v>3.4664999999999999</v>
      </c>
      <c r="CS19" s="3">
        <f t="shared" si="2"/>
        <v>6.6000000000000005</v>
      </c>
      <c r="CT19" s="3"/>
      <c r="CU19" s="3">
        <f t="shared" si="3"/>
        <v>14.2965</v>
      </c>
      <c r="CV19" s="3"/>
      <c r="CW19" s="3"/>
      <c r="CX19" s="3"/>
      <c r="CY19" s="3"/>
      <c r="CZ19" s="3"/>
      <c r="DA19" s="3"/>
      <c r="DB19" s="3"/>
      <c r="DC19" s="3"/>
      <c r="DD19" s="3">
        <f t="shared" si="9"/>
        <v>66.232500000000002</v>
      </c>
      <c r="DE19" s="3">
        <f t="shared" si="10"/>
        <v>23.181375000000003</v>
      </c>
      <c r="DF19" s="3">
        <v>40.5</v>
      </c>
      <c r="DG19" s="3">
        <v>8.1000000000000014</v>
      </c>
      <c r="DH19" s="3">
        <v>48</v>
      </c>
      <c r="DI19" s="3">
        <v>16</v>
      </c>
      <c r="DJ19" s="3">
        <v>6</v>
      </c>
      <c r="DK19" s="3">
        <v>3</v>
      </c>
      <c r="DL19" s="3">
        <f>CO19+CP19+CU19+6+DE19+DG19+DI19+DK19</f>
        <v>75.577875000000006</v>
      </c>
      <c r="DM19" s="3">
        <f t="shared" si="5"/>
        <v>0</v>
      </c>
      <c r="DN19" s="3">
        <f t="shared" si="6"/>
        <v>75.577875000000006</v>
      </c>
      <c r="DO19" s="3"/>
      <c r="DP19" s="3"/>
      <c r="DQ19" s="3"/>
      <c r="DR19" s="3"/>
      <c r="DS19" s="3"/>
      <c r="DT19" s="3"/>
    </row>
    <row r="20" spans="1:124" ht="34.5" customHeight="1" x14ac:dyDescent="0.25">
      <c r="A20" s="3">
        <v>19</v>
      </c>
      <c r="B20" s="3" t="s">
        <v>616</v>
      </c>
      <c r="C20" s="3"/>
      <c r="D20" s="3" t="s">
        <v>617</v>
      </c>
      <c r="E20" s="4" t="s">
        <v>618</v>
      </c>
      <c r="F20" s="3"/>
      <c r="G20" s="4"/>
      <c r="H20" s="3"/>
      <c r="I20" s="3" t="s">
        <v>616</v>
      </c>
      <c r="J20" s="3" t="s">
        <v>619</v>
      </c>
      <c r="K20" s="3"/>
      <c r="L20" s="3" t="s">
        <v>131</v>
      </c>
      <c r="M20" s="3"/>
      <c r="N20" s="3">
        <v>45064.878472222219</v>
      </c>
      <c r="O20" s="5" t="s">
        <v>93</v>
      </c>
      <c r="P20" s="3"/>
      <c r="Q20" s="3" t="s">
        <v>620</v>
      </c>
      <c r="R20" s="3" t="s">
        <v>95</v>
      </c>
      <c r="S20" s="3" t="s">
        <v>95</v>
      </c>
      <c r="T20" s="3" t="s">
        <v>116</v>
      </c>
      <c r="U20" s="3" t="s">
        <v>172</v>
      </c>
      <c r="V20" s="3" t="s">
        <v>620</v>
      </c>
      <c r="W20" s="3"/>
      <c r="X20" s="3"/>
      <c r="Y20" s="3"/>
      <c r="Z20" s="3"/>
      <c r="AA20" s="3" t="s">
        <v>621</v>
      </c>
      <c r="AB20" s="4" t="s">
        <v>97</v>
      </c>
      <c r="AC20" s="4">
        <v>42795</v>
      </c>
      <c r="AD20" s="5">
        <v>96.6</v>
      </c>
      <c r="AE20" s="3"/>
      <c r="AF20" s="3" t="s">
        <v>118</v>
      </c>
      <c r="AG20" s="3"/>
      <c r="AH20" s="3" t="s">
        <v>621</v>
      </c>
      <c r="AI20" s="4" t="s">
        <v>97</v>
      </c>
      <c r="AJ20" s="3">
        <v>43525</v>
      </c>
      <c r="AK20" s="5">
        <v>81.67</v>
      </c>
      <c r="AL20" s="3"/>
      <c r="AM20" s="3" t="s">
        <v>118</v>
      </c>
      <c r="AN20" s="3" t="s">
        <v>121</v>
      </c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5"/>
      <c r="BB20" s="3"/>
      <c r="BC20" s="3"/>
      <c r="BD20" s="3"/>
      <c r="BE20" s="5"/>
      <c r="BF20" s="3"/>
      <c r="BG20" s="3"/>
      <c r="BH20" s="5"/>
      <c r="BI20" s="3"/>
      <c r="BJ20" s="3"/>
      <c r="BK20" s="3"/>
      <c r="BL20" s="3"/>
      <c r="BM20" s="5"/>
      <c r="BN20" s="3"/>
      <c r="BO20" s="5">
        <v>44986</v>
      </c>
      <c r="BP20" s="3"/>
      <c r="BQ20" s="3">
        <v>95.92</v>
      </c>
      <c r="BR20" s="3" t="s">
        <v>187</v>
      </c>
      <c r="BS20" s="3" t="s">
        <v>622</v>
      </c>
      <c r="BT20" s="4" t="s">
        <v>623</v>
      </c>
      <c r="BU20" s="4">
        <v>44671</v>
      </c>
      <c r="BV20" s="5">
        <v>88.66</v>
      </c>
      <c r="BW20" s="3" t="s">
        <v>602</v>
      </c>
      <c r="BX20" s="3"/>
      <c r="BY20" s="3"/>
      <c r="BZ20" s="4"/>
      <c r="CA20" s="3"/>
      <c r="CB20" s="3"/>
      <c r="CC20" s="3"/>
      <c r="CD20" s="3"/>
      <c r="CE20" s="3"/>
      <c r="CF20" s="3"/>
      <c r="CG20" s="4"/>
      <c r="CH20" s="5"/>
      <c r="CI20" s="5"/>
      <c r="CJ20" s="3"/>
      <c r="CK20" s="3"/>
      <c r="CL20" s="3"/>
      <c r="CM20" s="3" t="s">
        <v>616</v>
      </c>
      <c r="CN20" s="3"/>
      <c r="CO20" s="3"/>
      <c r="CP20" s="3"/>
      <c r="CQ20" s="3">
        <f t="shared" si="0"/>
        <v>4.83</v>
      </c>
      <c r="CR20" s="3">
        <f t="shared" si="1"/>
        <v>4.0834999999999999</v>
      </c>
      <c r="CS20" s="3">
        <f t="shared" si="2"/>
        <v>8.8659999999999997</v>
      </c>
      <c r="CT20" s="3"/>
      <c r="CU20" s="3">
        <f t="shared" si="3"/>
        <v>17.779499999999999</v>
      </c>
      <c r="CV20" s="3"/>
      <c r="CW20" s="3"/>
      <c r="CX20" s="3"/>
      <c r="CY20" s="3"/>
      <c r="CZ20" s="3"/>
      <c r="DA20" s="3"/>
      <c r="DB20" s="3"/>
      <c r="DC20" s="3"/>
      <c r="DD20" s="3">
        <f t="shared" si="9"/>
        <v>71.94</v>
      </c>
      <c r="DE20" s="3">
        <f t="shared" si="10"/>
        <v>25.178999999999998</v>
      </c>
      <c r="DF20" s="3">
        <v>41</v>
      </c>
      <c r="DG20" s="3">
        <v>8.1999999999999993</v>
      </c>
      <c r="DH20" s="3">
        <v>52</v>
      </c>
      <c r="DI20" s="3">
        <v>17.333333333333336</v>
      </c>
      <c r="DJ20" s="3">
        <v>6.5</v>
      </c>
      <c r="DK20" s="3">
        <v>3.25</v>
      </c>
      <c r="DL20" s="3">
        <f>CO20+CP20+CU20+6+DE20+DG20+DI20+DK20</f>
        <v>77.741833333333346</v>
      </c>
      <c r="DM20" s="3">
        <f t="shared" si="5"/>
        <v>0</v>
      </c>
      <c r="DN20" s="3">
        <f t="shared" si="6"/>
        <v>77.741833333333346</v>
      </c>
      <c r="DO20" s="3"/>
      <c r="DP20" s="3"/>
      <c r="DQ20" s="3"/>
      <c r="DR20" s="3"/>
      <c r="DS20" s="3"/>
      <c r="DT20" s="3"/>
    </row>
    <row r="21" spans="1:124" ht="34.5" customHeight="1" x14ac:dyDescent="0.25">
      <c r="A21" s="3">
        <v>20</v>
      </c>
      <c r="B21" s="3" t="s">
        <v>446</v>
      </c>
      <c r="C21" s="3" t="s">
        <v>447</v>
      </c>
      <c r="D21" s="3" t="s">
        <v>448</v>
      </c>
      <c r="E21" s="4" t="s">
        <v>449</v>
      </c>
      <c r="F21" s="3"/>
      <c r="G21" s="4"/>
      <c r="H21" s="3"/>
      <c r="I21" s="3" t="s">
        <v>450</v>
      </c>
      <c r="J21" s="3" t="s">
        <v>451</v>
      </c>
      <c r="K21" s="3"/>
      <c r="L21" s="3" t="s">
        <v>131</v>
      </c>
      <c r="M21" s="3"/>
      <c r="N21" s="5">
        <v>45033.463888888888</v>
      </c>
      <c r="O21" s="3" t="s">
        <v>93</v>
      </c>
      <c r="P21" s="3"/>
      <c r="Q21" s="3" t="s">
        <v>452</v>
      </c>
      <c r="R21" s="3" t="s">
        <v>95</v>
      </c>
      <c r="S21" s="3" t="s">
        <v>453</v>
      </c>
      <c r="T21" s="3" t="s">
        <v>116</v>
      </c>
      <c r="U21" s="3" t="s">
        <v>133</v>
      </c>
      <c r="V21" s="3" t="s">
        <v>452</v>
      </c>
      <c r="W21" s="3"/>
      <c r="X21" s="3"/>
      <c r="Y21" s="3"/>
      <c r="Z21" s="3"/>
      <c r="AA21" s="4" t="s">
        <v>454</v>
      </c>
      <c r="AB21" s="4" t="s">
        <v>105</v>
      </c>
      <c r="AC21" s="5">
        <v>42461</v>
      </c>
      <c r="AD21" s="3">
        <v>100</v>
      </c>
      <c r="AE21" s="3"/>
      <c r="AF21" s="3" t="s">
        <v>118</v>
      </c>
      <c r="AG21" s="3"/>
      <c r="AH21" s="4" t="s">
        <v>455</v>
      </c>
      <c r="AI21" s="4" t="s">
        <v>105</v>
      </c>
      <c r="AJ21" s="5">
        <v>43160</v>
      </c>
      <c r="AK21" s="3">
        <v>80.599999999999994</v>
      </c>
      <c r="AL21" s="3"/>
      <c r="AM21" s="3" t="s">
        <v>118</v>
      </c>
      <c r="AN21" s="3" t="s">
        <v>121</v>
      </c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5"/>
      <c r="BA21" s="3"/>
      <c r="BB21" s="3"/>
      <c r="BC21" s="3"/>
      <c r="BD21" s="5"/>
      <c r="BE21" s="3"/>
      <c r="BF21" s="3"/>
      <c r="BG21" s="3" t="s">
        <v>98</v>
      </c>
      <c r="BH21" s="5"/>
      <c r="BI21" s="3"/>
      <c r="BJ21" s="3">
        <v>68.22</v>
      </c>
      <c r="BK21" s="3"/>
      <c r="BL21" s="5"/>
      <c r="BM21" s="3"/>
      <c r="BN21" s="3"/>
      <c r="BO21" s="5">
        <v>44986</v>
      </c>
      <c r="BP21" s="3">
        <v>18</v>
      </c>
      <c r="BQ21" s="3">
        <v>74.69</v>
      </c>
      <c r="BR21" s="3" t="s">
        <v>187</v>
      </c>
      <c r="BS21" s="4" t="s">
        <v>456</v>
      </c>
      <c r="BT21" s="4" t="s">
        <v>457</v>
      </c>
      <c r="BU21" s="5">
        <v>44722</v>
      </c>
      <c r="BV21" s="3">
        <v>84.2</v>
      </c>
      <c r="BW21" s="3" t="s">
        <v>202</v>
      </c>
      <c r="BX21" s="3">
        <v>0</v>
      </c>
      <c r="BY21" s="3">
        <v>0</v>
      </c>
      <c r="BZ21" s="4">
        <v>13</v>
      </c>
      <c r="CA21" s="3"/>
      <c r="CB21" s="3"/>
      <c r="CC21" s="3"/>
      <c r="CD21" s="3"/>
      <c r="CE21" s="3"/>
      <c r="CF21" s="4" t="s">
        <v>458</v>
      </c>
      <c r="CG21" s="5">
        <v>44839</v>
      </c>
      <c r="CH21" s="5">
        <v>7</v>
      </c>
      <c r="CI21" s="3"/>
      <c r="CJ21" s="3"/>
      <c r="CK21" s="3"/>
      <c r="CL21" s="3"/>
      <c r="CM21" s="3" t="s">
        <v>459</v>
      </c>
      <c r="CN21" s="3"/>
      <c r="CO21" s="3"/>
      <c r="CP21" s="3">
        <v>2</v>
      </c>
      <c r="CQ21" s="3">
        <f t="shared" si="0"/>
        <v>5</v>
      </c>
      <c r="CR21" s="3">
        <f t="shared" si="1"/>
        <v>4.0299999999999994</v>
      </c>
      <c r="CS21" s="3">
        <f t="shared" si="2"/>
        <v>8.4200000000000017</v>
      </c>
      <c r="CT21" s="3"/>
      <c r="CU21" s="3">
        <f t="shared" si="3"/>
        <v>17.450000000000003</v>
      </c>
      <c r="CV21" s="3">
        <f>BJ21/100*35</f>
        <v>23.877000000000002</v>
      </c>
      <c r="CW21" s="3"/>
      <c r="CX21" s="3"/>
      <c r="CY21" s="3"/>
      <c r="CZ21" s="3"/>
      <c r="DA21" s="3"/>
      <c r="DB21" s="3"/>
      <c r="DC21" s="3"/>
      <c r="DD21" s="3">
        <f t="shared" si="9"/>
        <v>56.017499999999998</v>
      </c>
      <c r="DE21" s="3">
        <f t="shared" si="10"/>
        <v>19.606124999999999</v>
      </c>
      <c r="DF21" s="3">
        <v>38.5</v>
      </c>
      <c r="DG21" s="3">
        <v>7.7</v>
      </c>
      <c r="DH21" s="3">
        <v>45</v>
      </c>
      <c r="DI21" s="3">
        <v>15</v>
      </c>
      <c r="DJ21" s="3">
        <v>7.5</v>
      </c>
      <c r="DK21" s="3">
        <v>3.75</v>
      </c>
      <c r="DL21" s="3">
        <f t="shared" si="4"/>
        <v>75.777000000000015</v>
      </c>
      <c r="DM21" s="3">
        <f t="shared" si="5"/>
        <v>0</v>
      </c>
      <c r="DN21" s="3">
        <f t="shared" si="6"/>
        <v>75.777000000000015</v>
      </c>
      <c r="DO21" s="3"/>
      <c r="DP21" s="3"/>
      <c r="DQ21" s="3"/>
      <c r="DR21" s="3"/>
      <c r="DS21" s="3"/>
      <c r="DT21" s="3"/>
    </row>
    <row r="22" spans="1:124" ht="34.5" customHeight="1" x14ac:dyDescent="0.25">
      <c r="A22" s="3">
        <v>21</v>
      </c>
      <c r="B22" s="3" t="s">
        <v>780</v>
      </c>
      <c r="C22" s="3" t="s">
        <v>372</v>
      </c>
      <c r="D22" s="3" t="s">
        <v>781</v>
      </c>
      <c r="E22" s="4" t="s">
        <v>782</v>
      </c>
      <c r="F22" s="3"/>
      <c r="G22" s="4"/>
      <c r="H22" s="3"/>
      <c r="I22" s="3" t="s">
        <v>783</v>
      </c>
      <c r="J22" s="3" t="s">
        <v>784</v>
      </c>
      <c r="K22" s="3"/>
      <c r="L22" s="3" t="s">
        <v>171</v>
      </c>
      <c r="M22" s="3" t="s">
        <v>132</v>
      </c>
      <c r="N22" s="3">
        <v>45097.787499999999</v>
      </c>
      <c r="O22" s="5" t="s">
        <v>103</v>
      </c>
      <c r="P22" s="3"/>
      <c r="Q22" s="3" t="s">
        <v>785</v>
      </c>
      <c r="R22" s="3" t="s">
        <v>95</v>
      </c>
      <c r="S22" s="3" t="s">
        <v>786</v>
      </c>
      <c r="T22" s="3" t="s">
        <v>116</v>
      </c>
      <c r="U22" s="3" t="s">
        <v>133</v>
      </c>
      <c r="V22" s="3" t="s">
        <v>785</v>
      </c>
      <c r="W22" s="3"/>
      <c r="X22" s="3"/>
      <c r="Y22" s="3"/>
      <c r="Z22" s="3"/>
      <c r="AA22" s="3" t="s">
        <v>787</v>
      </c>
      <c r="AB22" s="4" t="s">
        <v>97</v>
      </c>
      <c r="AC22" s="4">
        <v>42430</v>
      </c>
      <c r="AD22" s="5">
        <v>80.2</v>
      </c>
      <c r="AE22" s="3"/>
      <c r="AF22" s="3" t="s">
        <v>118</v>
      </c>
      <c r="AG22" s="3"/>
      <c r="AH22" s="3" t="s">
        <v>788</v>
      </c>
      <c r="AI22" s="4" t="s">
        <v>97</v>
      </c>
      <c r="AJ22" s="3">
        <v>43160</v>
      </c>
      <c r="AK22" s="5">
        <v>68.75</v>
      </c>
      <c r="AL22" s="3"/>
      <c r="AM22" s="3" t="s">
        <v>118</v>
      </c>
      <c r="AN22" s="3" t="s">
        <v>121</v>
      </c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5"/>
      <c r="BB22" s="3"/>
      <c r="BC22" s="3" t="s">
        <v>98</v>
      </c>
      <c r="BD22" s="5">
        <v>44958</v>
      </c>
      <c r="BE22" s="5"/>
      <c r="BF22" s="3">
        <v>73.400000000000006</v>
      </c>
      <c r="BG22" s="3"/>
      <c r="BH22" s="5"/>
      <c r="BI22" s="3"/>
      <c r="BJ22" s="3"/>
      <c r="BK22" s="3"/>
      <c r="BL22" s="3"/>
      <c r="BM22" s="5"/>
      <c r="BN22" s="3"/>
      <c r="BO22" s="5"/>
      <c r="BP22" s="3"/>
      <c r="BQ22" s="3"/>
      <c r="BR22" s="3"/>
      <c r="BS22" s="3" t="s">
        <v>213</v>
      </c>
      <c r="BT22" s="4" t="s">
        <v>789</v>
      </c>
      <c r="BU22" s="4">
        <v>44682</v>
      </c>
      <c r="BV22" s="5">
        <v>67.89</v>
      </c>
      <c r="BW22" s="3" t="s">
        <v>179</v>
      </c>
      <c r="BX22" s="3"/>
      <c r="BY22" s="3"/>
      <c r="BZ22" s="4"/>
      <c r="CA22" s="3"/>
      <c r="CB22" s="3"/>
      <c r="CC22" s="3"/>
      <c r="CD22" s="3"/>
      <c r="CE22" s="3"/>
      <c r="CF22" s="3"/>
      <c r="CG22" s="4"/>
      <c r="CH22" s="5"/>
      <c r="CI22" s="5"/>
      <c r="CJ22" s="3"/>
      <c r="CK22" s="3"/>
      <c r="CL22" s="3"/>
      <c r="CM22" s="3" t="s">
        <v>790</v>
      </c>
      <c r="CN22" s="3"/>
      <c r="CO22" s="3"/>
      <c r="CP22" s="3"/>
      <c r="CQ22" s="3">
        <f t="shared" si="0"/>
        <v>4.01</v>
      </c>
      <c r="CR22" s="3">
        <f t="shared" si="1"/>
        <v>3.4375</v>
      </c>
      <c r="CS22" s="3">
        <f t="shared" si="2"/>
        <v>6.7890000000000006</v>
      </c>
      <c r="CT22" s="3"/>
      <c r="CU22" s="3">
        <f t="shared" si="3"/>
        <v>14.236499999999999</v>
      </c>
      <c r="CV22" s="3">
        <f>BF22/100*35</f>
        <v>25.690000000000005</v>
      </c>
      <c r="CW22" s="3"/>
      <c r="CX22" s="3"/>
      <c r="CY22" s="3"/>
      <c r="CZ22" s="3"/>
      <c r="DA22" s="3"/>
      <c r="DB22" s="3"/>
      <c r="DC22" s="3"/>
      <c r="DD22" s="3"/>
      <c r="DE22" s="3"/>
      <c r="DF22" s="3">
        <v>34</v>
      </c>
      <c r="DG22" s="3">
        <v>6.8000000000000007</v>
      </c>
      <c r="DH22" s="3">
        <v>43.5</v>
      </c>
      <c r="DI22" s="3">
        <v>14.5</v>
      </c>
      <c r="DJ22" s="3">
        <v>7.5</v>
      </c>
      <c r="DK22" s="3">
        <v>3.75</v>
      </c>
      <c r="DL22" s="3">
        <f t="shared" si="4"/>
        <v>70.976500000000001</v>
      </c>
      <c r="DM22" s="3">
        <f t="shared" si="5"/>
        <v>0</v>
      </c>
      <c r="DN22" s="3">
        <f t="shared" si="6"/>
        <v>70.976500000000001</v>
      </c>
      <c r="DO22" s="3"/>
      <c r="DP22" s="3"/>
      <c r="DQ22" s="3"/>
      <c r="DR22" s="3"/>
      <c r="DS22" s="3"/>
      <c r="DT22" s="3"/>
    </row>
    <row r="23" spans="1:124" ht="34.5" customHeight="1" x14ac:dyDescent="0.25">
      <c r="A23" s="3">
        <v>22</v>
      </c>
      <c r="B23" s="3" t="s">
        <v>748</v>
      </c>
      <c r="C23" s="3" t="s">
        <v>749</v>
      </c>
      <c r="D23" s="3" t="s">
        <v>750</v>
      </c>
      <c r="E23" s="4" t="s">
        <v>751</v>
      </c>
      <c r="F23" s="3"/>
      <c r="G23" s="4"/>
      <c r="H23" s="3" t="s">
        <v>752</v>
      </c>
      <c r="I23" s="3" t="s">
        <v>753</v>
      </c>
      <c r="J23" s="3" t="s">
        <v>754</v>
      </c>
      <c r="K23" s="3"/>
      <c r="L23" s="3" t="s">
        <v>147</v>
      </c>
      <c r="M23" s="3"/>
      <c r="N23" s="5">
        <v>45094.431944444441</v>
      </c>
      <c r="O23" s="3" t="s">
        <v>93</v>
      </c>
      <c r="P23" s="3"/>
      <c r="Q23" s="3" t="s">
        <v>755</v>
      </c>
      <c r="R23" s="3" t="s">
        <v>95</v>
      </c>
      <c r="S23" s="3" t="s">
        <v>260</v>
      </c>
      <c r="T23" s="3" t="s">
        <v>116</v>
      </c>
      <c r="U23" s="3" t="s">
        <v>172</v>
      </c>
      <c r="V23" s="3" t="s">
        <v>755</v>
      </c>
      <c r="W23" s="3"/>
      <c r="X23" s="3"/>
      <c r="Y23" s="3"/>
      <c r="Z23" s="3"/>
      <c r="AA23" s="4" t="s">
        <v>756</v>
      </c>
      <c r="AB23" s="4" t="s">
        <v>105</v>
      </c>
      <c r="AC23" s="5">
        <v>43160</v>
      </c>
      <c r="AD23" s="3">
        <v>90.8</v>
      </c>
      <c r="AE23" s="3"/>
      <c r="AF23" s="3" t="s">
        <v>118</v>
      </c>
      <c r="AG23" s="3"/>
      <c r="AH23" s="4" t="s">
        <v>756</v>
      </c>
      <c r="AI23" s="4" t="s">
        <v>105</v>
      </c>
      <c r="AJ23" s="5">
        <v>43891</v>
      </c>
      <c r="AK23" s="3">
        <v>84.6</v>
      </c>
      <c r="AL23" s="3"/>
      <c r="AM23" s="3" t="s">
        <v>118</v>
      </c>
      <c r="AN23" s="3" t="s">
        <v>121</v>
      </c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5"/>
      <c r="BA23" s="3"/>
      <c r="BB23" s="3"/>
      <c r="BC23" s="3"/>
      <c r="BD23" s="5"/>
      <c r="BE23" s="3"/>
      <c r="BF23" s="3"/>
      <c r="BG23" s="3" t="s">
        <v>98</v>
      </c>
      <c r="BH23" s="5">
        <v>45078</v>
      </c>
      <c r="BI23" s="3">
        <v>657.5</v>
      </c>
      <c r="BJ23" s="3">
        <v>85.88</v>
      </c>
      <c r="BK23" s="3"/>
      <c r="BL23" s="5"/>
      <c r="BM23" s="3"/>
      <c r="BN23" s="3"/>
      <c r="BO23" s="5"/>
      <c r="BP23" s="3"/>
      <c r="BQ23" s="3"/>
      <c r="BR23" s="3"/>
      <c r="BS23" s="4" t="s">
        <v>278</v>
      </c>
      <c r="BT23" s="4" t="s">
        <v>757</v>
      </c>
      <c r="BU23" s="5">
        <v>45083</v>
      </c>
      <c r="BV23" s="3">
        <v>76.2</v>
      </c>
      <c r="BW23" s="3" t="s">
        <v>179</v>
      </c>
      <c r="BX23" s="3">
        <v>2</v>
      </c>
      <c r="BY23" s="3">
        <v>0</v>
      </c>
      <c r="BZ23" s="4"/>
      <c r="CA23" s="3"/>
      <c r="CB23" s="3"/>
      <c r="CC23" s="3"/>
      <c r="CD23" s="3"/>
      <c r="CE23" s="3"/>
      <c r="CF23" s="4"/>
      <c r="CG23" s="5"/>
      <c r="CH23" s="5"/>
      <c r="CI23" s="3"/>
      <c r="CJ23" s="3"/>
      <c r="CK23" s="3"/>
      <c r="CL23" s="3"/>
      <c r="CM23" s="3" t="s">
        <v>758</v>
      </c>
      <c r="CN23" s="3"/>
      <c r="CO23" s="3"/>
      <c r="CP23" s="3"/>
      <c r="CQ23" s="3">
        <f t="shared" si="0"/>
        <v>4.5399999999999991</v>
      </c>
      <c r="CR23" s="3">
        <f t="shared" si="1"/>
        <v>4.2299999999999995</v>
      </c>
      <c r="CS23" s="3">
        <f t="shared" si="2"/>
        <v>7.62</v>
      </c>
      <c r="CT23" s="3"/>
      <c r="CU23" s="3">
        <f t="shared" si="3"/>
        <v>16.39</v>
      </c>
      <c r="CV23" s="3">
        <f>BJ23/100*35</f>
        <v>30.058</v>
      </c>
      <c r="CW23" s="3"/>
      <c r="CX23" s="3"/>
      <c r="CY23" s="3"/>
      <c r="CZ23" s="3"/>
      <c r="DA23" s="3"/>
      <c r="DB23" s="3"/>
      <c r="DC23" s="3"/>
      <c r="DD23" s="3"/>
      <c r="DE23" s="3"/>
      <c r="DF23" s="3">
        <v>44</v>
      </c>
      <c r="DG23" s="3">
        <v>8.8000000000000007</v>
      </c>
      <c r="DH23" s="3">
        <v>50</v>
      </c>
      <c r="DI23" s="3">
        <v>16.600000000000001</v>
      </c>
      <c r="DJ23" s="3">
        <v>8.5</v>
      </c>
      <c r="DK23" s="3">
        <v>4.25</v>
      </c>
      <c r="DL23" s="3">
        <f t="shared" si="4"/>
        <v>82.098000000000013</v>
      </c>
      <c r="DM23" s="3">
        <f t="shared" si="5"/>
        <v>0</v>
      </c>
      <c r="DN23" s="3">
        <f t="shared" si="6"/>
        <v>82.098000000000013</v>
      </c>
      <c r="DO23" s="3"/>
      <c r="DP23" s="3"/>
      <c r="DQ23" s="3"/>
      <c r="DR23" s="3"/>
      <c r="DS23" s="3"/>
      <c r="DT23" s="3"/>
    </row>
    <row r="24" spans="1:124" ht="34.5" customHeight="1" x14ac:dyDescent="0.25">
      <c r="A24" s="3">
        <v>23</v>
      </c>
      <c r="B24" s="3" t="s">
        <v>338</v>
      </c>
      <c r="C24" s="3" t="s">
        <v>217</v>
      </c>
      <c r="D24" s="3" t="s">
        <v>339</v>
      </c>
      <c r="E24" s="4" t="s">
        <v>340</v>
      </c>
      <c r="F24" s="3"/>
      <c r="G24" s="4"/>
      <c r="H24" s="3" t="s">
        <v>341</v>
      </c>
      <c r="I24" s="3" t="s">
        <v>342</v>
      </c>
      <c r="J24" s="3" t="s">
        <v>343</v>
      </c>
      <c r="K24" s="3"/>
      <c r="L24" s="3" t="s">
        <v>171</v>
      </c>
      <c r="M24" s="3"/>
      <c r="N24" s="5">
        <v>45004.356249999997</v>
      </c>
      <c r="O24" s="3" t="s">
        <v>93</v>
      </c>
      <c r="P24" s="3"/>
      <c r="Q24" s="3" t="s">
        <v>344</v>
      </c>
      <c r="R24" s="3" t="s">
        <v>95</v>
      </c>
      <c r="S24" s="3" t="s">
        <v>345</v>
      </c>
      <c r="T24" s="3" t="s">
        <v>116</v>
      </c>
      <c r="U24" s="3" t="s">
        <v>172</v>
      </c>
      <c r="V24" s="3" t="s">
        <v>344</v>
      </c>
      <c r="W24" s="3"/>
      <c r="X24" s="3"/>
      <c r="Y24" s="3"/>
      <c r="Z24" s="3"/>
      <c r="AA24" s="4" t="s">
        <v>346</v>
      </c>
      <c r="AB24" s="4" t="s">
        <v>97</v>
      </c>
      <c r="AC24" s="5">
        <v>42095</v>
      </c>
      <c r="AD24" s="3">
        <v>98</v>
      </c>
      <c r="AE24" s="3"/>
      <c r="AF24" s="3" t="s">
        <v>118</v>
      </c>
      <c r="AG24" s="3"/>
      <c r="AH24" s="4" t="s">
        <v>347</v>
      </c>
      <c r="AI24" s="4" t="s">
        <v>97</v>
      </c>
      <c r="AJ24" s="5">
        <v>42826</v>
      </c>
      <c r="AK24" s="3">
        <v>94.75</v>
      </c>
      <c r="AL24" s="3"/>
      <c r="AM24" s="3" t="s">
        <v>118</v>
      </c>
      <c r="AN24" s="3" t="s">
        <v>121</v>
      </c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5"/>
      <c r="BA24" s="3"/>
      <c r="BB24" s="3"/>
      <c r="BC24" s="3" t="s">
        <v>98</v>
      </c>
      <c r="BD24" s="5">
        <v>44986</v>
      </c>
      <c r="BE24" s="3">
        <v>715.5</v>
      </c>
      <c r="BF24" s="3">
        <v>95.93</v>
      </c>
      <c r="BG24" s="3"/>
      <c r="BH24" s="5"/>
      <c r="BI24" s="3"/>
      <c r="BJ24" s="3"/>
      <c r="BK24" s="3"/>
      <c r="BL24" s="5"/>
      <c r="BM24" s="3"/>
      <c r="BN24" s="3"/>
      <c r="BO24" s="5"/>
      <c r="BP24" s="3"/>
      <c r="BQ24" s="3"/>
      <c r="BR24" s="3"/>
      <c r="BS24" s="4" t="s">
        <v>265</v>
      </c>
      <c r="BT24" s="4" t="s">
        <v>348</v>
      </c>
      <c r="BU24" s="5">
        <v>44428</v>
      </c>
      <c r="BV24" s="3">
        <v>87.4</v>
      </c>
      <c r="BW24" s="3" t="s">
        <v>202</v>
      </c>
      <c r="BX24" s="3"/>
      <c r="BY24" s="3"/>
      <c r="BZ24" s="4"/>
      <c r="CA24" s="3"/>
      <c r="CB24" s="3"/>
      <c r="CC24" s="3"/>
      <c r="CD24" s="3"/>
      <c r="CE24" s="3"/>
      <c r="CF24" s="4"/>
      <c r="CG24" s="5"/>
      <c r="CH24" s="5"/>
      <c r="CI24" s="3"/>
      <c r="CJ24" s="3"/>
      <c r="CK24" s="3"/>
      <c r="CL24" s="3"/>
      <c r="CM24" s="3" t="s">
        <v>349</v>
      </c>
      <c r="CN24" s="3"/>
      <c r="CO24" s="3"/>
      <c r="CP24" s="3"/>
      <c r="CQ24" s="3">
        <f t="shared" si="0"/>
        <v>4.9000000000000004</v>
      </c>
      <c r="CR24" s="3">
        <f t="shared" si="1"/>
        <v>4.7374999999999998</v>
      </c>
      <c r="CS24" s="3">
        <f t="shared" si="2"/>
        <v>8.740000000000002</v>
      </c>
      <c r="CT24" s="3"/>
      <c r="CU24" s="3">
        <f t="shared" si="3"/>
        <v>18.377500000000001</v>
      </c>
      <c r="CV24" s="3">
        <f>BF24/100*35</f>
        <v>33.575499999999998</v>
      </c>
      <c r="CW24" s="3"/>
      <c r="CX24" s="3"/>
      <c r="CY24" s="3"/>
      <c r="CZ24" s="3"/>
      <c r="DA24" s="3"/>
      <c r="DB24" s="3"/>
      <c r="DC24" s="3"/>
      <c r="DD24" s="3"/>
      <c r="DE24" s="3"/>
      <c r="DF24" s="3">
        <v>42.5</v>
      </c>
      <c r="DG24" s="3">
        <v>8.5</v>
      </c>
      <c r="DH24" s="3">
        <v>45.5</v>
      </c>
      <c r="DI24" s="3">
        <v>15.166666666666666</v>
      </c>
      <c r="DJ24" s="3">
        <v>6</v>
      </c>
      <c r="DK24" s="3">
        <v>3</v>
      </c>
      <c r="DL24" s="3">
        <f t="shared" si="4"/>
        <v>84.619666666666674</v>
      </c>
      <c r="DM24" s="3">
        <f t="shared" si="5"/>
        <v>0</v>
      </c>
      <c r="DN24" s="3">
        <f t="shared" si="6"/>
        <v>84.619666666666674</v>
      </c>
      <c r="DO24" s="3"/>
      <c r="DP24" s="3"/>
      <c r="DQ24" s="3"/>
      <c r="DR24" s="3"/>
      <c r="DS24" s="3"/>
      <c r="DT24" s="3"/>
    </row>
    <row r="25" spans="1:124" ht="34.5" customHeight="1" x14ac:dyDescent="0.25">
      <c r="A25" s="3">
        <v>24</v>
      </c>
      <c r="B25" s="3" t="s">
        <v>362</v>
      </c>
      <c r="C25" s="3"/>
      <c r="D25" s="3" t="s">
        <v>363</v>
      </c>
      <c r="E25" s="4" t="s">
        <v>364</v>
      </c>
      <c r="F25" s="3"/>
      <c r="G25" s="4"/>
      <c r="H25" s="3"/>
      <c r="I25" s="3" t="s">
        <v>362</v>
      </c>
      <c r="J25" s="3" t="s">
        <v>365</v>
      </c>
      <c r="K25" s="3"/>
      <c r="L25" s="3" t="s">
        <v>131</v>
      </c>
      <c r="M25" s="3"/>
      <c r="N25" s="5">
        <v>45006.446527777778</v>
      </c>
      <c r="O25" s="3" t="s">
        <v>103</v>
      </c>
      <c r="P25" s="3"/>
      <c r="Q25" s="3" t="s">
        <v>366</v>
      </c>
      <c r="R25" s="3" t="s">
        <v>224</v>
      </c>
      <c r="S25" s="3" t="s">
        <v>224</v>
      </c>
      <c r="T25" s="3" t="s">
        <v>116</v>
      </c>
      <c r="U25" s="3" t="s">
        <v>367</v>
      </c>
      <c r="V25" s="3" t="s">
        <v>366</v>
      </c>
      <c r="W25" s="3"/>
      <c r="X25" s="3"/>
      <c r="Y25" s="3"/>
      <c r="Z25" s="3"/>
      <c r="AA25" s="4" t="s">
        <v>368</v>
      </c>
      <c r="AB25" s="4" t="s">
        <v>105</v>
      </c>
      <c r="AC25" s="5">
        <v>43221</v>
      </c>
      <c r="AD25" s="3">
        <v>70.2</v>
      </c>
      <c r="AE25" s="3"/>
      <c r="AF25" s="3" t="s">
        <v>118</v>
      </c>
      <c r="AG25" s="3"/>
      <c r="AH25" s="4" t="s">
        <v>368</v>
      </c>
      <c r="AI25" s="4" t="s">
        <v>105</v>
      </c>
      <c r="AJ25" s="5">
        <v>43952</v>
      </c>
      <c r="AK25" s="3">
        <v>84.2</v>
      </c>
      <c r="AL25" s="3"/>
      <c r="AM25" s="3" t="s">
        <v>118</v>
      </c>
      <c r="AN25" s="3" t="s">
        <v>121</v>
      </c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5"/>
      <c r="BA25" s="3"/>
      <c r="BB25" s="3"/>
      <c r="BC25" s="3" t="s">
        <v>98</v>
      </c>
      <c r="BD25" s="5">
        <v>44958</v>
      </c>
      <c r="BE25" s="3">
        <v>371.5</v>
      </c>
      <c r="BF25" s="3">
        <v>7.79</v>
      </c>
      <c r="BG25" s="3"/>
      <c r="BH25" s="5"/>
      <c r="BI25" s="3"/>
      <c r="BJ25" s="3"/>
      <c r="BK25" s="3"/>
      <c r="BL25" s="5"/>
      <c r="BM25" s="3"/>
      <c r="BN25" s="3"/>
      <c r="BO25" s="5"/>
      <c r="BP25" s="3"/>
      <c r="BQ25" s="3">
        <v>86.37</v>
      </c>
      <c r="BR25" s="3" t="s">
        <v>187</v>
      </c>
      <c r="BS25" s="4" t="s">
        <v>369</v>
      </c>
      <c r="BT25" s="4" t="s">
        <v>370</v>
      </c>
      <c r="BU25" s="5">
        <v>45107</v>
      </c>
      <c r="BV25" s="3">
        <v>87.5</v>
      </c>
      <c r="BW25" s="3" t="s">
        <v>106</v>
      </c>
      <c r="BX25" s="3"/>
      <c r="BY25" s="3"/>
      <c r="BZ25" s="4"/>
      <c r="CA25" s="3"/>
      <c r="CB25" s="3"/>
      <c r="CC25" s="3"/>
      <c r="CD25" s="3"/>
      <c r="CE25" s="3"/>
      <c r="CF25" s="4"/>
      <c r="CG25" s="5"/>
      <c r="CH25" s="5"/>
      <c r="CI25" s="3"/>
      <c r="CJ25" s="3"/>
      <c r="CK25" s="3"/>
      <c r="CL25" s="3"/>
      <c r="CM25" s="3" t="s">
        <v>362</v>
      </c>
      <c r="CN25" s="3"/>
      <c r="CO25" s="3"/>
      <c r="CP25" s="3"/>
      <c r="CQ25" s="3">
        <f t="shared" si="0"/>
        <v>3.5100000000000002</v>
      </c>
      <c r="CR25" s="3">
        <f t="shared" si="1"/>
        <v>4.2100000000000009</v>
      </c>
      <c r="CS25" s="3">
        <f t="shared" si="2"/>
        <v>8.75</v>
      </c>
      <c r="CT25" s="3"/>
      <c r="CU25" s="3">
        <f t="shared" si="3"/>
        <v>16.47</v>
      </c>
      <c r="CV25" s="3">
        <f>BF25/100*35</f>
        <v>2.7264999999999997</v>
      </c>
      <c r="CW25" s="3"/>
      <c r="CX25" s="3"/>
      <c r="CY25" s="3"/>
      <c r="CZ25" s="3"/>
      <c r="DA25" s="3"/>
      <c r="DB25" s="3"/>
      <c r="DC25" s="3"/>
      <c r="DD25" s="3">
        <f>BQ25*0.75</f>
        <v>64.777500000000003</v>
      </c>
      <c r="DE25" s="3">
        <f>DD25/100*35</f>
        <v>22.672125000000001</v>
      </c>
      <c r="DF25" s="3">
        <v>45</v>
      </c>
      <c r="DG25" s="3">
        <v>9</v>
      </c>
      <c r="DH25" s="3">
        <v>53.5</v>
      </c>
      <c r="DI25" s="3">
        <v>17.833333333333336</v>
      </c>
      <c r="DJ25" s="3">
        <v>7.5</v>
      </c>
      <c r="DK25" s="3">
        <v>3.75</v>
      </c>
      <c r="DL25" s="3">
        <f>CO25+CP25+CU25+6+DE25+DG25+DI25+DK25</f>
        <v>75.725458333333336</v>
      </c>
      <c r="DM25" s="3">
        <f t="shared" si="5"/>
        <v>0</v>
      </c>
      <c r="DN25" s="3">
        <f t="shared" si="6"/>
        <v>75.725458333333336</v>
      </c>
      <c r="DO25" s="3"/>
      <c r="DP25" s="3"/>
      <c r="DQ25" s="3"/>
      <c r="DR25" s="3"/>
      <c r="DS25" s="3"/>
      <c r="DT25" s="3"/>
    </row>
    <row r="26" spans="1:124" ht="34.5" customHeight="1" x14ac:dyDescent="0.25">
      <c r="A26" s="3">
        <v>25</v>
      </c>
      <c r="B26" s="3" t="s">
        <v>371</v>
      </c>
      <c r="C26" s="3" t="s">
        <v>372</v>
      </c>
      <c r="D26" s="3" t="s">
        <v>373</v>
      </c>
      <c r="E26" s="4" t="s">
        <v>374</v>
      </c>
      <c r="F26" s="3"/>
      <c r="G26" s="4"/>
      <c r="H26" s="3" t="s">
        <v>373</v>
      </c>
      <c r="I26" s="3" t="s">
        <v>375</v>
      </c>
      <c r="J26" s="3"/>
      <c r="K26" s="3"/>
      <c r="L26" s="3" t="s">
        <v>131</v>
      </c>
      <c r="M26" s="3"/>
      <c r="N26" s="5">
        <v>45023.491666666669</v>
      </c>
      <c r="O26" s="3" t="s">
        <v>93</v>
      </c>
      <c r="P26" s="3"/>
      <c r="Q26" s="3" t="s">
        <v>376</v>
      </c>
      <c r="R26" s="3" t="s">
        <v>224</v>
      </c>
      <c r="S26" s="3" t="s">
        <v>224</v>
      </c>
      <c r="T26" s="3" t="s">
        <v>116</v>
      </c>
      <c r="U26" s="3" t="s">
        <v>377</v>
      </c>
      <c r="V26" s="3" t="s">
        <v>378</v>
      </c>
      <c r="W26" s="3"/>
      <c r="X26" s="3"/>
      <c r="Y26" s="3"/>
      <c r="Z26" s="3"/>
      <c r="AA26" s="4" t="s">
        <v>379</v>
      </c>
      <c r="AB26" s="4" t="s">
        <v>97</v>
      </c>
      <c r="AC26" s="5">
        <v>43160</v>
      </c>
      <c r="AD26" s="3">
        <v>74.2</v>
      </c>
      <c r="AE26" s="3"/>
      <c r="AF26" s="3" t="s">
        <v>118</v>
      </c>
      <c r="AG26" s="3"/>
      <c r="AH26" s="4" t="s">
        <v>379</v>
      </c>
      <c r="AI26" s="4" t="s">
        <v>97</v>
      </c>
      <c r="AJ26" s="5">
        <v>43891</v>
      </c>
      <c r="AK26" s="3">
        <v>70.83</v>
      </c>
      <c r="AL26" s="3"/>
      <c r="AM26" s="3" t="s">
        <v>118</v>
      </c>
      <c r="AN26" s="3" t="s">
        <v>121</v>
      </c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5"/>
      <c r="BA26" s="3"/>
      <c r="BB26" s="3"/>
      <c r="BC26" s="3" t="s">
        <v>98</v>
      </c>
      <c r="BD26" s="5">
        <v>44958</v>
      </c>
      <c r="BE26" s="3">
        <v>516.5</v>
      </c>
      <c r="BF26" s="3">
        <v>41.58</v>
      </c>
      <c r="BG26" s="3" t="s">
        <v>98</v>
      </c>
      <c r="BH26" s="5">
        <v>45047</v>
      </c>
      <c r="BI26" s="3"/>
      <c r="BJ26" s="3">
        <v>96.31</v>
      </c>
      <c r="BK26" s="3"/>
      <c r="BL26" s="5"/>
      <c r="BM26" s="3"/>
      <c r="BN26" s="3"/>
      <c r="BO26" s="5"/>
      <c r="BP26" s="3"/>
      <c r="BQ26" s="3">
        <v>58.53</v>
      </c>
      <c r="BR26" s="3" t="s">
        <v>187</v>
      </c>
      <c r="BS26" s="4" t="s">
        <v>380</v>
      </c>
      <c r="BT26" s="4" t="s">
        <v>381</v>
      </c>
      <c r="BU26" s="5">
        <v>45052</v>
      </c>
      <c r="BV26" s="3">
        <v>82.8</v>
      </c>
      <c r="BW26" s="3" t="s">
        <v>106</v>
      </c>
      <c r="BX26" s="3"/>
      <c r="BY26" s="3"/>
      <c r="BZ26" s="4"/>
      <c r="CA26" s="3"/>
      <c r="CB26" s="3"/>
      <c r="CC26" s="3"/>
      <c r="CD26" s="3"/>
      <c r="CE26" s="3"/>
      <c r="CF26" s="4"/>
      <c r="CG26" s="5"/>
      <c r="CH26" s="5"/>
      <c r="CI26" s="3"/>
      <c r="CJ26" s="3"/>
      <c r="CK26" s="3"/>
      <c r="CL26" s="3"/>
      <c r="CM26" s="3" t="s">
        <v>382</v>
      </c>
      <c r="CN26" s="3"/>
      <c r="CO26" s="3"/>
      <c r="CP26" s="3"/>
      <c r="CQ26" s="3">
        <f t="shared" si="0"/>
        <v>3.71</v>
      </c>
      <c r="CR26" s="3">
        <f t="shared" si="1"/>
        <v>3.5414999999999996</v>
      </c>
      <c r="CS26" s="3">
        <f t="shared" si="2"/>
        <v>8.2799999999999994</v>
      </c>
      <c r="CT26" s="3"/>
      <c r="CU26" s="3">
        <f t="shared" si="3"/>
        <v>15.531499999999999</v>
      </c>
      <c r="CV26" s="3">
        <f>BF26/100*35</f>
        <v>14.553000000000001</v>
      </c>
      <c r="CW26" s="3"/>
      <c r="CX26" s="3"/>
      <c r="CY26" s="3"/>
      <c r="CZ26" s="3"/>
      <c r="DA26" s="3"/>
      <c r="DB26" s="3"/>
      <c r="DC26" s="3"/>
      <c r="DD26" s="3">
        <f>BQ26*0.75</f>
        <v>43.897500000000001</v>
      </c>
      <c r="DE26" s="3">
        <f>DD26/100*35</f>
        <v>15.364125</v>
      </c>
      <c r="DF26" s="3">
        <v>41</v>
      </c>
      <c r="DG26" s="3">
        <v>8.1999999999999993</v>
      </c>
      <c r="DH26" s="3">
        <v>37</v>
      </c>
      <c r="DI26" s="3">
        <v>12.333333333333334</v>
      </c>
      <c r="DJ26" s="3">
        <v>7.5</v>
      </c>
      <c r="DK26" s="3">
        <v>3.75</v>
      </c>
      <c r="DL26" s="3">
        <f>CO26+CP26+CU26+6+DE26+DG26+DI26+DK26</f>
        <v>61.178958333333334</v>
      </c>
      <c r="DM26" s="3">
        <f t="shared" si="5"/>
        <v>0</v>
      </c>
      <c r="DN26" s="3">
        <f t="shared" si="6"/>
        <v>61.178958333333334</v>
      </c>
      <c r="DO26" s="3"/>
      <c r="DP26" s="3"/>
      <c r="DQ26" s="3"/>
      <c r="DR26" s="3"/>
      <c r="DS26" s="3"/>
      <c r="DT26" s="3"/>
    </row>
    <row r="27" spans="1:124" ht="34.5" customHeight="1" x14ac:dyDescent="0.25">
      <c r="A27" s="3">
        <v>26</v>
      </c>
      <c r="B27" s="3" t="s">
        <v>350</v>
      </c>
      <c r="C27" s="3" t="s">
        <v>351</v>
      </c>
      <c r="D27" s="3" t="s">
        <v>352</v>
      </c>
      <c r="E27" s="4" t="s">
        <v>353</v>
      </c>
      <c r="F27" s="3"/>
      <c r="G27" s="4"/>
      <c r="H27" s="3"/>
      <c r="I27" s="3" t="s">
        <v>354</v>
      </c>
      <c r="J27" s="3" t="s">
        <v>355</v>
      </c>
      <c r="K27" s="3"/>
      <c r="L27" s="3" t="s">
        <v>131</v>
      </c>
      <c r="M27" s="3"/>
      <c r="N27" s="5">
        <v>45010.804861111108</v>
      </c>
      <c r="O27" s="3" t="s">
        <v>103</v>
      </c>
      <c r="P27" s="3"/>
      <c r="Q27" s="3" t="s">
        <v>356</v>
      </c>
      <c r="R27" s="3" t="s">
        <v>224</v>
      </c>
      <c r="S27" s="3" t="s">
        <v>95</v>
      </c>
      <c r="T27" s="3" t="s">
        <v>116</v>
      </c>
      <c r="U27" s="3" t="s">
        <v>225</v>
      </c>
      <c r="V27" s="3" t="s">
        <v>356</v>
      </c>
      <c r="W27" s="3"/>
      <c r="X27" s="3"/>
      <c r="Y27" s="3"/>
      <c r="Z27" s="3"/>
      <c r="AA27" s="4" t="s">
        <v>357</v>
      </c>
      <c r="AB27" s="4" t="s">
        <v>105</v>
      </c>
      <c r="AC27" s="5">
        <v>43160</v>
      </c>
      <c r="AD27" s="3">
        <v>72.8</v>
      </c>
      <c r="AE27" s="3"/>
      <c r="AF27" s="3" t="s">
        <v>118</v>
      </c>
      <c r="AG27" s="3"/>
      <c r="AH27" s="4" t="s">
        <v>358</v>
      </c>
      <c r="AI27" s="4" t="s">
        <v>97</v>
      </c>
      <c r="AJ27" s="5">
        <v>43891</v>
      </c>
      <c r="AK27" s="3">
        <v>87.33</v>
      </c>
      <c r="AL27" s="3"/>
      <c r="AM27" s="3" t="s">
        <v>118</v>
      </c>
      <c r="AN27" s="3" t="s">
        <v>121</v>
      </c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5"/>
      <c r="BA27" s="3"/>
      <c r="BB27" s="3"/>
      <c r="BC27" s="3" t="s">
        <v>98</v>
      </c>
      <c r="BD27" s="5">
        <v>44958</v>
      </c>
      <c r="BE27" s="3">
        <v>605.5</v>
      </c>
      <c r="BF27" s="3">
        <v>71.709999999999994</v>
      </c>
      <c r="BG27" s="3"/>
      <c r="BH27" s="5"/>
      <c r="BI27" s="3"/>
      <c r="BJ27" s="3"/>
      <c r="BK27" s="3"/>
      <c r="BL27" s="5"/>
      <c r="BM27" s="3"/>
      <c r="BN27" s="3"/>
      <c r="BO27" s="5"/>
      <c r="BP27" s="3"/>
      <c r="BQ27" s="3"/>
      <c r="BR27" s="3"/>
      <c r="BS27" s="4" t="s">
        <v>359</v>
      </c>
      <c r="BT27" s="4" t="s">
        <v>360</v>
      </c>
      <c r="BU27" s="5">
        <v>45047</v>
      </c>
      <c r="BV27" s="3">
        <v>70.14</v>
      </c>
      <c r="BW27" s="3" t="s">
        <v>106</v>
      </c>
      <c r="BX27" s="3"/>
      <c r="BY27" s="3"/>
      <c r="BZ27" s="4"/>
      <c r="CA27" s="3"/>
      <c r="CB27" s="3"/>
      <c r="CC27" s="3"/>
      <c r="CD27" s="3"/>
      <c r="CE27" s="3"/>
      <c r="CF27" s="4"/>
      <c r="CG27" s="5"/>
      <c r="CH27" s="5"/>
      <c r="CI27" s="3"/>
      <c r="CJ27" s="3"/>
      <c r="CK27" s="3"/>
      <c r="CL27" s="3"/>
      <c r="CM27" s="3" t="s">
        <v>361</v>
      </c>
      <c r="CN27" s="3"/>
      <c r="CO27" s="3"/>
      <c r="CP27" s="3"/>
      <c r="CQ27" s="3">
        <f t="shared" si="0"/>
        <v>3.6399999999999997</v>
      </c>
      <c r="CR27" s="3">
        <f t="shared" si="1"/>
        <v>4.3665000000000003</v>
      </c>
      <c r="CS27" s="3">
        <f t="shared" si="2"/>
        <v>7.0140000000000002</v>
      </c>
      <c r="CT27" s="3"/>
      <c r="CU27" s="3">
        <f t="shared" si="3"/>
        <v>15.020499999999998</v>
      </c>
      <c r="CV27" s="3">
        <f>BF27/100*35</f>
        <v>25.098499999999998</v>
      </c>
      <c r="CW27" s="3"/>
      <c r="CX27" s="3"/>
      <c r="CY27" s="3"/>
      <c r="CZ27" s="3"/>
      <c r="DA27" s="3"/>
      <c r="DB27" s="3"/>
      <c r="DC27" s="3"/>
      <c r="DD27" s="3"/>
      <c r="DE27" s="3"/>
      <c r="DF27" s="3">
        <v>32</v>
      </c>
      <c r="DG27" s="3">
        <v>6.4</v>
      </c>
      <c r="DH27" s="3">
        <v>31</v>
      </c>
      <c r="DI27" s="3">
        <v>10.333333333333334</v>
      </c>
      <c r="DJ27" s="3">
        <v>7</v>
      </c>
      <c r="DK27" s="3">
        <v>3.5</v>
      </c>
      <c r="DL27" s="3">
        <f t="shared" si="4"/>
        <v>66.352333333333334</v>
      </c>
      <c r="DM27" s="3">
        <f t="shared" si="5"/>
        <v>0</v>
      </c>
      <c r="DN27" s="3">
        <f t="shared" si="6"/>
        <v>66.352333333333334</v>
      </c>
      <c r="DO27" s="3"/>
      <c r="DP27" s="3"/>
      <c r="DQ27" s="3"/>
      <c r="DR27" s="3"/>
      <c r="DS27" s="3"/>
      <c r="DT27" s="3"/>
    </row>
    <row r="28" spans="1:124" ht="34.5" customHeight="1" x14ac:dyDescent="0.25">
      <c r="A28" s="3">
        <v>27</v>
      </c>
      <c r="B28" s="3" t="s">
        <v>771</v>
      </c>
      <c r="C28" s="3" t="s">
        <v>181</v>
      </c>
      <c r="D28" s="3" t="s">
        <v>772</v>
      </c>
      <c r="E28" s="4" t="s">
        <v>773</v>
      </c>
      <c r="F28" s="3"/>
      <c r="G28" s="4"/>
      <c r="H28" s="3"/>
      <c r="I28" s="3" t="s">
        <v>774</v>
      </c>
      <c r="J28" s="3" t="s">
        <v>775</v>
      </c>
      <c r="K28" s="3"/>
      <c r="L28" s="3" t="s">
        <v>731</v>
      </c>
      <c r="M28" s="3"/>
      <c r="N28" s="5">
        <v>45103.820833333331</v>
      </c>
      <c r="O28" s="3" t="s">
        <v>103</v>
      </c>
      <c r="P28" s="3"/>
      <c r="Q28" s="3" t="s">
        <v>776</v>
      </c>
      <c r="R28" s="3" t="s">
        <v>224</v>
      </c>
      <c r="S28" s="3" t="s">
        <v>224</v>
      </c>
      <c r="T28" s="3" t="s">
        <v>160</v>
      </c>
      <c r="U28" s="3" t="s">
        <v>225</v>
      </c>
      <c r="V28" s="3" t="s">
        <v>776</v>
      </c>
      <c r="W28" s="3"/>
      <c r="X28" s="3"/>
      <c r="Y28" s="3"/>
      <c r="Z28" s="3"/>
      <c r="AA28" s="4" t="s">
        <v>777</v>
      </c>
      <c r="AB28" s="4" t="s">
        <v>97</v>
      </c>
      <c r="AC28" s="5">
        <v>42795</v>
      </c>
      <c r="AD28" s="3">
        <v>89.6</v>
      </c>
      <c r="AE28" s="3"/>
      <c r="AF28" s="3" t="s">
        <v>118</v>
      </c>
      <c r="AG28" s="3"/>
      <c r="AH28" s="4" t="s">
        <v>777</v>
      </c>
      <c r="AI28" s="4" t="s">
        <v>97</v>
      </c>
      <c r="AJ28" s="5">
        <v>43525</v>
      </c>
      <c r="AK28" s="3">
        <v>74.34</v>
      </c>
      <c r="AL28" s="3"/>
      <c r="AM28" s="3" t="s">
        <v>118</v>
      </c>
      <c r="AN28" s="3" t="s">
        <v>121</v>
      </c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5"/>
      <c r="BA28" s="3"/>
      <c r="BB28" s="3"/>
      <c r="BC28" s="3"/>
      <c r="BD28" s="5"/>
      <c r="BE28" s="3"/>
      <c r="BF28" s="3"/>
      <c r="BG28" s="3" t="s">
        <v>98</v>
      </c>
      <c r="BH28" s="5">
        <v>45047</v>
      </c>
      <c r="BI28" s="3">
        <v>662.5</v>
      </c>
      <c r="BJ28" s="3">
        <v>86.96</v>
      </c>
      <c r="BK28" s="3"/>
      <c r="BL28" s="5"/>
      <c r="BM28" s="3"/>
      <c r="BN28" s="3"/>
      <c r="BO28" s="5"/>
      <c r="BP28" s="3"/>
      <c r="BQ28" s="3"/>
      <c r="BR28" s="3"/>
      <c r="BS28" s="4" t="s">
        <v>380</v>
      </c>
      <c r="BT28" s="4" t="s">
        <v>778</v>
      </c>
      <c r="BU28" s="5">
        <v>44673</v>
      </c>
      <c r="BV28" s="3">
        <v>78.8</v>
      </c>
      <c r="BW28" s="3" t="s">
        <v>106</v>
      </c>
      <c r="BX28" s="3" t="s">
        <v>590</v>
      </c>
      <c r="BY28" s="3" t="s">
        <v>590</v>
      </c>
      <c r="BZ28" s="4"/>
      <c r="CA28" s="3"/>
      <c r="CB28" s="3"/>
      <c r="CC28" s="3"/>
      <c r="CD28" s="3"/>
      <c r="CE28" s="3"/>
      <c r="CF28" s="4"/>
      <c r="CG28" s="5"/>
      <c r="CH28" s="5"/>
      <c r="CI28" s="3"/>
      <c r="CJ28" s="3"/>
      <c r="CK28" s="3"/>
      <c r="CL28" s="3"/>
      <c r="CM28" s="3" t="s">
        <v>779</v>
      </c>
      <c r="CN28" s="3"/>
      <c r="CO28" s="3"/>
      <c r="CP28" s="3"/>
      <c r="CQ28" s="3">
        <f t="shared" si="0"/>
        <v>4.4799999999999995</v>
      </c>
      <c r="CR28" s="3">
        <f t="shared" si="1"/>
        <v>3.7170000000000005</v>
      </c>
      <c r="CS28" s="3">
        <f t="shared" si="2"/>
        <v>7.879999999999999</v>
      </c>
      <c r="CT28" s="3"/>
      <c r="CU28" s="3">
        <f t="shared" si="3"/>
        <v>16.076999999999998</v>
      </c>
      <c r="CV28" s="3">
        <f>BJ28/100*35</f>
        <v>30.435999999999996</v>
      </c>
      <c r="CW28" s="3"/>
      <c r="CX28" s="3"/>
      <c r="CY28" s="3"/>
      <c r="CZ28" s="3"/>
      <c r="DA28" s="3"/>
      <c r="DB28" s="3"/>
      <c r="DC28" s="3"/>
      <c r="DD28" s="3"/>
      <c r="DE28" s="3"/>
      <c r="DF28" s="3">
        <v>35</v>
      </c>
      <c r="DG28" s="3">
        <v>7</v>
      </c>
      <c r="DH28" s="3">
        <v>45</v>
      </c>
      <c r="DI28" s="3">
        <v>15</v>
      </c>
      <c r="DJ28" s="3">
        <v>6</v>
      </c>
      <c r="DK28" s="3">
        <v>3</v>
      </c>
      <c r="DL28" s="3">
        <f t="shared" si="4"/>
        <v>77.512999999999991</v>
      </c>
      <c r="DM28" s="3">
        <f t="shared" si="5"/>
        <v>0</v>
      </c>
      <c r="DN28" s="3">
        <f t="shared" si="6"/>
        <v>77.512999999999991</v>
      </c>
      <c r="DO28" s="3"/>
      <c r="DP28" s="3"/>
      <c r="DQ28" s="3"/>
      <c r="DR28" s="3"/>
      <c r="DS28" s="3"/>
      <c r="DT28" s="3"/>
    </row>
    <row r="29" spans="1:124" ht="34.5" customHeight="1" x14ac:dyDescent="0.25">
      <c r="A29" s="3">
        <v>28</v>
      </c>
      <c r="B29" s="3" t="s">
        <v>546</v>
      </c>
      <c r="C29" s="3"/>
      <c r="D29" s="3" t="s">
        <v>547</v>
      </c>
      <c r="E29" s="4" t="s">
        <v>548</v>
      </c>
      <c r="F29" s="3"/>
      <c r="G29" s="4"/>
      <c r="H29" s="3" t="s">
        <v>549</v>
      </c>
      <c r="I29" s="3" t="s">
        <v>546</v>
      </c>
      <c r="J29" s="3" t="s">
        <v>550</v>
      </c>
      <c r="K29" s="3"/>
      <c r="L29" s="3" t="s">
        <v>131</v>
      </c>
      <c r="M29" s="3"/>
      <c r="N29" s="5">
        <v>45040.490277777775</v>
      </c>
      <c r="O29" s="3" t="s">
        <v>93</v>
      </c>
      <c r="P29" s="3"/>
      <c r="Q29" s="3" t="s">
        <v>551</v>
      </c>
      <c r="R29" s="3" t="s">
        <v>95</v>
      </c>
      <c r="S29" s="3" t="s">
        <v>95</v>
      </c>
      <c r="T29" s="3" t="s">
        <v>116</v>
      </c>
      <c r="U29" s="3" t="s">
        <v>133</v>
      </c>
      <c r="V29" s="3" t="s">
        <v>551</v>
      </c>
      <c r="W29" s="3"/>
      <c r="X29" s="3"/>
      <c r="Y29" s="3"/>
      <c r="Z29" s="3"/>
      <c r="AA29" s="4" t="s">
        <v>552</v>
      </c>
      <c r="AB29" s="4" t="s">
        <v>105</v>
      </c>
      <c r="AC29" s="5">
        <v>43221</v>
      </c>
      <c r="AD29" s="3">
        <v>81.599999999999994</v>
      </c>
      <c r="AE29" s="3"/>
      <c r="AF29" s="3" t="s">
        <v>118</v>
      </c>
      <c r="AG29" s="3"/>
      <c r="AH29" s="4" t="s">
        <v>552</v>
      </c>
      <c r="AI29" s="4" t="s">
        <v>105</v>
      </c>
      <c r="AJ29" s="5">
        <v>43983</v>
      </c>
      <c r="AK29" s="3">
        <v>86.4</v>
      </c>
      <c r="AL29" s="3"/>
      <c r="AM29" s="3" t="s">
        <v>118</v>
      </c>
      <c r="AN29" s="3" t="s">
        <v>121</v>
      </c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5"/>
      <c r="BA29" s="3"/>
      <c r="BB29" s="3"/>
      <c r="BC29" s="3"/>
      <c r="BD29" s="5"/>
      <c r="BE29" s="3"/>
      <c r="BF29" s="3"/>
      <c r="BG29" s="3" t="s">
        <v>98</v>
      </c>
      <c r="BH29" s="5">
        <v>45047</v>
      </c>
      <c r="BI29" s="3"/>
      <c r="BJ29" s="3">
        <v>87.26</v>
      </c>
      <c r="BK29" s="3"/>
      <c r="BL29" s="5"/>
      <c r="BM29" s="3"/>
      <c r="BN29" s="3"/>
      <c r="BO29" s="5"/>
      <c r="BP29" s="3"/>
      <c r="BQ29" s="3">
        <v>49.8</v>
      </c>
      <c r="BR29" s="3" t="s">
        <v>187</v>
      </c>
      <c r="BS29" s="4" t="s">
        <v>553</v>
      </c>
      <c r="BT29" s="4" t="s">
        <v>554</v>
      </c>
      <c r="BU29" s="5">
        <v>45041</v>
      </c>
      <c r="BV29" s="3">
        <v>77.08</v>
      </c>
      <c r="BW29" s="3" t="s">
        <v>106</v>
      </c>
      <c r="BX29" s="3"/>
      <c r="BY29" s="3">
        <v>30.541</v>
      </c>
      <c r="BZ29" s="4"/>
      <c r="CA29" s="3"/>
      <c r="CB29" s="3"/>
      <c r="CC29" s="3"/>
      <c r="CD29" s="3"/>
      <c r="CE29" s="3"/>
      <c r="CF29" s="4"/>
      <c r="CG29" s="5"/>
      <c r="CH29" s="5"/>
      <c r="CI29" s="3"/>
      <c r="CJ29" s="3"/>
      <c r="CK29" s="3"/>
      <c r="CL29" s="3"/>
      <c r="CM29" s="3"/>
      <c r="CN29" s="3"/>
      <c r="CO29" s="3"/>
      <c r="CP29" s="3"/>
      <c r="CQ29" s="3">
        <f t="shared" si="0"/>
        <v>4.08</v>
      </c>
      <c r="CR29" s="3">
        <f t="shared" si="1"/>
        <v>4.32</v>
      </c>
      <c r="CS29" s="3">
        <f t="shared" si="2"/>
        <v>7.7079999999999993</v>
      </c>
      <c r="CT29" s="3"/>
      <c r="CU29" s="3">
        <f t="shared" si="3"/>
        <v>16.108000000000001</v>
      </c>
      <c r="CV29" s="3">
        <f>BJ29/100*35</f>
        <v>30.541</v>
      </c>
      <c r="CW29" s="3"/>
      <c r="CX29" s="3"/>
      <c r="CY29" s="3"/>
      <c r="CZ29" s="3"/>
      <c r="DA29" s="3"/>
      <c r="DB29" s="3"/>
      <c r="DC29" s="3"/>
      <c r="DD29" s="3">
        <f>BQ29*0.75</f>
        <v>37.349999999999994</v>
      </c>
      <c r="DE29" s="3">
        <f>DD29/100*35</f>
        <v>13.072499999999998</v>
      </c>
      <c r="DF29" s="3">
        <v>36</v>
      </c>
      <c r="DG29" s="3">
        <v>7.1999999999999993</v>
      </c>
      <c r="DH29" s="3">
        <v>44.5</v>
      </c>
      <c r="DI29" s="3">
        <v>14.833333333333334</v>
      </c>
      <c r="DJ29" s="3">
        <v>5</v>
      </c>
      <c r="DK29" s="3">
        <v>2.5</v>
      </c>
      <c r="DL29" s="3">
        <f t="shared" si="4"/>
        <v>77.182333333333332</v>
      </c>
      <c r="DM29" s="3">
        <f t="shared" si="5"/>
        <v>0</v>
      </c>
      <c r="DN29" s="3">
        <f t="shared" si="6"/>
        <v>77.182333333333332</v>
      </c>
      <c r="DO29" s="3"/>
      <c r="DP29" s="3"/>
      <c r="DQ29" s="3"/>
      <c r="DR29" s="3"/>
      <c r="DS29" s="3"/>
      <c r="DT29" s="3"/>
    </row>
    <row r="30" spans="1:124" ht="34.5" customHeight="1" x14ac:dyDescent="0.25">
      <c r="A30" s="3">
        <v>29</v>
      </c>
      <c r="B30" s="3" t="s">
        <v>434</v>
      </c>
      <c r="C30" s="3" t="s">
        <v>435</v>
      </c>
      <c r="D30" s="3" t="s">
        <v>436</v>
      </c>
      <c r="E30" s="4" t="s">
        <v>437</v>
      </c>
      <c r="F30" s="3"/>
      <c r="G30" s="4"/>
      <c r="H30" s="3"/>
      <c r="I30" s="3" t="s">
        <v>438</v>
      </c>
      <c r="J30" s="3" t="s">
        <v>439</v>
      </c>
      <c r="K30" s="3"/>
      <c r="L30" s="3" t="s">
        <v>147</v>
      </c>
      <c r="M30" s="3"/>
      <c r="N30" s="5">
        <v>45031.883333333331</v>
      </c>
      <c r="O30" s="3" t="s">
        <v>93</v>
      </c>
      <c r="P30" s="3"/>
      <c r="Q30" s="3" t="s">
        <v>440</v>
      </c>
      <c r="R30" s="3" t="s">
        <v>95</v>
      </c>
      <c r="S30" s="3" t="s">
        <v>260</v>
      </c>
      <c r="T30" s="3" t="s">
        <v>116</v>
      </c>
      <c r="U30" s="3"/>
      <c r="V30" s="3" t="s">
        <v>440</v>
      </c>
      <c r="W30" s="3"/>
      <c r="X30" s="3"/>
      <c r="Y30" s="3"/>
      <c r="Z30" s="3"/>
      <c r="AA30" s="4" t="s">
        <v>441</v>
      </c>
      <c r="AB30" s="4" t="s">
        <v>97</v>
      </c>
      <c r="AC30" s="5">
        <v>42430</v>
      </c>
      <c r="AD30" s="3">
        <v>95.8</v>
      </c>
      <c r="AE30" s="3"/>
      <c r="AF30" s="3" t="s">
        <v>118</v>
      </c>
      <c r="AG30" s="3"/>
      <c r="AH30" s="4" t="s">
        <v>442</v>
      </c>
      <c r="AI30" s="4" t="s">
        <v>97</v>
      </c>
      <c r="AJ30" s="5">
        <v>43160</v>
      </c>
      <c r="AK30" s="3">
        <v>87</v>
      </c>
      <c r="AL30" s="3"/>
      <c r="AM30" s="3" t="s">
        <v>118</v>
      </c>
      <c r="AN30" s="3" t="s">
        <v>121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5"/>
      <c r="BA30" s="3"/>
      <c r="BB30" s="3"/>
      <c r="BC30" s="3" t="s">
        <v>98</v>
      </c>
      <c r="BD30" s="5">
        <v>44958</v>
      </c>
      <c r="BE30" s="3">
        <v>688.5</v>
      </c>
      <c r="BF30" s="3">
        <v>92.16</v>
      </c>
      <c r="BG30" s="3"/>
      <c r="BH30" s="5"/>
      <c r="BI30" s="3"/>
      <c r="BJ30" s="3"/>
      <c r="BK30" s="3"/>
      <c r="BL30" s="5"/>
      <c r="BM30" s="3"/>
      <c r="BN30" s="3"/>
      <c r="BO30" s="5"/>
      <c r="BP30" s="3"/>
      <c r="BQ30" s="3"/>
      <c r="BR30" s="3"/>
      <c r="BS30" s="4" t="s">
        <v>443</v>
      </c>
      <c r="BT30" s="4" t="s">
        <v>444</v>
      </c>
      <c r="BU30" s="5">
        <v>44681</v>
      </c>
      <c r="BV30" s="3">
        <v>84.1</v>
      </c>
      <c r="BW30" s="3" t="s">
        <v>202</v>
      </c>
      <c r="BX30" s="3"/>
      <c r="BY30" s="3"/>
      <c r="BZ30" s="4"/>
      <c r="CA30" s="3"/>
      <c r="CB30" s="3"/>
      <c r="CC30" s="3"/>
      <c r="CD30" s="3"/>
      <c r="CE30" s="3"/>
      <c r="CF30" s="4"/>
      <c r="CG30" s="5"/>
      <c r="CH30" s="5"/>
      <c r="CI30" s="3"/>
      <c r="CJ30" s="3"/>
      <c r="CK30" s="3"/>
      <c r="CL30" s="3"/>
      <c r="CM30" s="3" t="s">
        <v>445</v>
      </c>
      <c r="CN30" s="3"/>
      <c r="CO30" s="3"/>
      <c r="CP30" s="3"/>
      <c r="CQ30" s="3">
        <f t="shared" si="0"/>
        <v>4.79</v>
      </c>
      <c r="CR30" s="3">
        <f t="shared" si="1"/>
        <v>4.3499999999999996</v>
      </c>
      <c r="CS30" s="3">
        <f t="shared" si="2"/>
        <v>8.41</v>
      </c>
      <c r="CT30" s="3"/>
      <c r="CU30" s="3">
        <f t="shared" si="3"/>
        <v>17.55</v>
      </c>
      <c r="CV30" s="3">
        <f>BF30/100*35</f>
        <v>32.256</v>
      </c>
      <c r="CW30" s="3"/>
      <c r="CX30" s="3"/>
      <c r="CY30" s="3"/>
      <c r="CZ30" s="3"/>
      <c r="DA30" s="3"/>
      <c r="DB30" s="3"/>
      <c r="DC30" s="3"/>
      <c r="DD30" s="3"/>
      <c r="DE30" s="3"/>
      <c r="DF30" s="3">
        <v>42.5</v>
      </c>
      <c r="DG30" s="3">
        <v>8.5</v>
      </c>
      <c r="DH30" s="3">
        <v>54.5</v>
      </c>
      <c r="DI30" s="3">
        <v>18.166666666666668</v>
      </c>
      <c r="DJ30" s="3">
        <v>7.5</v>
      </c>
      <c r="DK30" s="3">
        <v>3.75</v>
      </c>
      <c r="DL30" s="3">
        <f t="shared" si="4"/>
        <v>86.222666666666669</v>
      </c>
      <c r="DM30" s="3">
        <f t="shared" si="5"/>
        <v>0</v>
      </c>
      <c r="DN30" s="3">
        <f t="shared" si="6"/>
        <v>86.222666666666669</v>
      </c>
      <c r="DO30" s="3"/>
      <c r="DP30" s="3"/>
      <c r="DQ30" s="3"/>
      <c r="DR30" s="3"/>
      <c r="DS30" s="3"/>
      <c r="DT30" s="3"/>
    </row>
    <row r="31" spans="1:124" ht="34.5" customHeight="1" x14ac:dyDescent="0.25">
      <c r="A31" s="3">
        <v>30</v>
      </c>
      <c r="B31" s="3" t="s">
        <v>165</v>
      </c>
      <c r="C31" s="3" t="s">
        <v>166</v>
      </c>
      <c r="D31" s="3" t="s">
        <v>167</v>
      </c>
      <c r="E31" s="4" t="s">
        <v>168</v>
      </c>
      <c r="F31" s="3"/>
      <c r="G31" s="4"/>
      <c r="H31" s="3"/>
      <c r="I31" s="3" t="s">
        <v>169</v>
      </c>
      <c r="J31" s="3" t="s">
        <v>170</v>
      </c>
      <c r="K31" s="3"/>
      <c r="L31" s="3" t="s">
        <v>171</v>
      </c>
      <c r="M31" s="3"/>
      <c r="N31" s="5">
        <v>44955.922222222223</v>
      </c>
      <c r="O31" s="3" t="s">
        <v>103</v>
      </c>
      <c r="P31" s="3"/>
      <c r="Q31" s="3">
        <v>8098666058</v>
      </c>
      <c r="R31" s="3" t="s">
        <v>95</v>
      </c>
      <c r="S31" s="3" t="s">
        <v>95</v>
      </c>
      <c r="T31" s="3" t="s">
        <v>116</v>
      </c>
      <c r="U31" s="3" t="s">
        <v>172</v>
      </c>
      <c r="V31" s="3" t="s">
        <v>173</v>
      </c>
      <c r="W31" s="3" t="s">
        <v>174</v>
      </c>
      <c r="X31" s="3">
        <v>44866</v>
      </c>
      <c r="Y31" s="3">
        <v>19.64</v>
      </c>
      <c r="Z31" s="3">
        <v>55.83</v>
      </c>
      <c r="AA31" s="4" t="s">
        <v>175</v>
      </c>
      <c r="AB31" s="4" t="s">
        <v>105</v>
      </c>
      <c r="AC31" s="5">
        <v>42887</v>
      </c>
      <c r="AD31" s="3">
        <v>90</v>
      </c>
      <c r="AE31" s="3"/>
      <c r="AF31" s="3" t="s">
        <v>118</v>
      </c>
      <c r="AG31" s="3"/>
      <c r="AH31" s="4" t="s">
        <v>176</v>
      </c>
      <c r="AI31" s="4" t="s">
        <v>105</v>
      </c>
      <c r="AJ31" s="5">
        <v>43586</v>
      </c>
      <c r="AK31" s="3">
        <v>66.2</v>
      </c>
      <c r="AL31" s="3"/>
      <c r="AM31" s="3" t="s">
        <v>118</v>
      </c>
      <c r="AN31" s="3" t="s">
        <v>121</v>
      </c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5"/>
      <c r="BA31" s="3"/>
      <c r="BB31" s="3"/>
      <c r="BC31" s="3"/>
      <c r="BD31" s="5"/>
      <c r="BE31" s="3"/>
      <c r="BF31" s="3"/>
      <c r="BG31" s="3"/>
      <c r="BH31" s="5"/>
      <c r="BI31" s="3"/>
      <c r="BJ31" s="3"/>
      <c r="BK31" s="3"/>
      <c r="BL31" s="5"/>
      <c r="BM31" s="3"/>
      <c r="BN31" s="3"/>
      <c r="BO31" s="5"/>
      <c r="BP31" s="3"/>
      <c r="BQ31" s="3"/>
      <c r="BR31" s="3"/>
      <c r="BS31" s="4" t="s">
        <v>177</v>
      </c>
      <c r="BT31" s="4" t="s">
        <v>178</v>
      </c>
      <c r="BU31" s="5">
        <v>44652</v>
      </c>
      <c r="BV31" s="3">
        <v>74</v>
      </c>
      <c r="BW31" s="3" t="s">
        <v>179</v>
      </c>
      <c r="BX31" s="3"/>
      <c r="BY31" s="3"/>
      <c r="BZ31" s="4">
        <v>4</v>
      </c>
      <c r="CA31" s="3"/>
      <c r="CB31" s="3"/>
      <c r="CC31" s="3"/>
      <c r="CD31" s="3"/>
      <c r="CE31" s="3"/>
      <c r="CF31" s="4">
        <v>4</v>
      </c>
      <c r="CG31" s="5">
        <v>44852</v>
      </c>
      <c r="CH31" s="5">
        <v>44955</v>
      </c>
      <c r="CI31" s="3"/>
      <c r="CJ31" s="3"/>
      <c r="CK31" s="3"/>
      <c r="CL31" s="3"/>
      <c r="CM31" s="3"/>
      <c r="CN31" s="3"/>
      <c r="CO31" s="3"/>
      <c r="CP31" s="3"/>
      <c r="CQ31" s="3">
        <f t="shared" si="0"/>
        <v>4.5</v>
      </c>
      <c r="CR31" s="3">
        <f t="shared" si="1"/>
        <v>3.31</v>
      </c>
      <c r="CS31" s="3">
        <f t="shared" si="2"/>
        <v>7.4</v>
      </c>
      <c r="CT31" s="3"/>
      <c r="CU31" s="3">
        <f t="shared" si="3"/>
        <v>15.21</v>
      </c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>
        <v>34</v>
      </c>
      <c r="DG31" s="3">
        <v>6.8000000000000007</v>
      </c>
      <c r="DH31" s="3">
        <v>40.5</v>
      </c>
      <c r="DI31" s="3">
        <v>13.5</v>
      </c>
      <c r="DJ31" s="3">
        <v>6</v>
      </c>
      <c r="DK31" s="3">
        <v>3</v>
      </c>
      <c r="DL31" s="3">
        <f t="shared" si="4"/>
        <v>44.510000000000005</v>
      </c>
      <c r="DM31" s="3">
        <f t="shared" si="5"/>
        <v>0</v>
      </c>
      <c r="DN31" s="3">
        <f t="shared" si="6"/>
        <v>44.510000000000005</v>
      </c>
      <c r="DO31" s="3"/>
      <c r="DP31" s="3"/>
      <c r="DQ31" s="3"/>
      <c r="DR31" s="3"/>
      <c r="DS31" s="3"/>
      <c r="DT31" s="3"/>
    </row>
    <row r="32" spans="1:124" ht="34.5" customHeight="1" x14ac:dyDescent="0.25">
      <c r="A32" s="3">
        <v>31</v>
      </c>
      <c r="B32" s="3" t="s">
        <v>471</v>
      </c>
      <c r="C32" s="3" t="s">
        <v>472</v>
      </c>
      <c r="D32" s="3" t="s">
        <v>473</v>
      </c>
      <c r="E32" s="4" t="s">
        <v>474</v>
      </c>
      <c r="F32" s="3"/>
      <c r="G32" s="4"/>
      <c r="H32" s="3" t="s">
        <v>475</v>
      </c>
      <c r="I32" s="3" t="s">
        <v>476</v>
      </c>
      <c r="J32" s="3" t="s">
        <v>477</v>
      </c>
      <c r="K32" s="3"/>
      <c r="L32" s="3" t="s">
        <v>131</v>
      </c>
      <c r="M32" s="3"/>
      <c r="N32" s="5">
        <v>45034.52847222222</v>
      </c>
      <c r="O32" s="3" t="s">
        <v>103</v>
      </c>
      <c r="P32" s="3"/>
      <c r="Q32" s="3" t="s">
        <v>478</v>
      </c>
      <c r="R32" s="3" t="s">
        <v>95</v>
      </c>
      <c r="S32" s="3" t="s">
        <v>95</v>
      </c>
      <c r="T32" s="3" t="s">
        <v>116</v>
      </c>
      <c r="U32" s="3" t="s">
        <v>479</v>
      </c>
      <c r="V32" s="3" t="s">
        <v>478</v>
      </c>
      <c r="W32" s="3"/>
      <c r="X32" s="3"/>
      <c r="Y32" s="3"/>
      <c r="Z32" s="3"/>
      <c r="AA32" s="4" t="s">
        <v>480</v>
      </c>
      <c r="AB32" s="4" t="s">
        <v>97</v>
      </c>
      <c r="AC32" s="5">
        <v>43191</v>
      </c>
      <c r="AD32" s="3">
        <v>67</v>
      </c>
      <c r="AE32" s="3"/>
      <c r="AF32" s="3" t="s">
        <v>118</v>
      </c>
      <c r="AG32" s="3"/>
      <c r="AH32" s="4" t="s">
        <v>480</v>
      </c>
      <c r="AI32" s="4" t="s">
        <v>97</v>
      </c>
      <c r="AJ32" s="5">
        <v>43922</v>
      </c>
      <c r="AK32" s="3">
        <v>79.3</v>
      </c>
      <c r="AL32" s="3"/>
      <c r="AM32" s="3" t="s">
        <v>118</v>
      </c>
      <c r="AN32" s="3" t="s">
        <v>121</v>
      </c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5"/>
      <c r="BA32" s="3"/>
      <c r="BB32" s="3"/>
      <c r="BC32" s="3" t="s">
        <v>98</v>
      </c>
      <c r="BD32" s="5">
        <v>44958</v>
      </c>
      <c r="BE32" s="3">
        <v>539.5</v>
      </c>
      <c r="BF32" s="3">
        <v>49.73</v>
      </c>
      <c r="BG32" s="3" t="s">
        <v>98</v>
      </c>
      <c r="BH32" s="5"/>
      <c r="BI32" s="3"/>
      <c r="BJ32" s="3">
        <v>95.4</v>
      </c>
      <c r="BK32" s="3"/>
      <c r="BL32" s="5"/>
      <c r="BM32" s="3"/>
      <c r="BN32" s="3"/>
      <c r="BO32" s="5">
        <v>44958.083333333336</v>
      </c>
      <c r="BP32" s="3">
        <v>16</v>
      </c>
      <c r="BQ32" s="3">
        <v>67.75</v>
      </c>
      <c r="BR32" s="3" t="s">
        <v>187</v>
      </c>
      <c r="BS32" s="4" t="s">
        <v>481</v>
      </c>
      <c r="BT32" s="4" t="s">
        <v>482</v>
      </c>
      <c r="BU32" s="5">
        <v>45067</v>
      </c>
      <c r="BV32" s="3">
        <v>78.62</v>
      </c>
      <c r="BW32" s="3" t="s">
        <v>106</v>
      </c>
      <c r="BX32" s="3" t="s">
        <v>483</v>
      </c>
      <c r="BY32" s="3" t="s">
        <v>483</v>
      </c>
      <c r="BZ32" s="4"/>
      <c r="CA32" s="3"/>
      <c r="CB32" s="3"/>
      <c r="CC32" s="3"/>
      <c r="CD32" s="3"/>
      <c r="CE32" s="3"/>
      <c r="CF32" s="4"/>
      <c r="CG32" s="5"/>
      <c r="CH32" s="5"/>
      <c r="CI32" s="3"/>
      <c r="CJ32" s="3"/>
      <c r="CK32" s="3"/>
      <c r="CL32" s="3"/>
      <c r="CM32" s="3" t="s">
        <v>484</v>
      </c>
      <c r="CN32" s="3"/>
      <c r="CO32" s="3"/>
      <c r="CP32" s="3"/>
      <c r="CQ32" s="3">
        <f t="shared" si="0"/>
        <v>3.35</v>
      </c>
      <c r="CR32" s="3">
        <f t="shared" si="1"/>
        <v>3.9649999999999999</v>
      </c>
      <c r="CS32" s="3">
        <f t="shared" si="2"/>
        <v>7.8620000000000001</v>
      </c>
      <c r="CT32" s="3"/>
      <c r="CU32" s="3">
        <f t="shared" si="3"/>
        <v>15.177</v>
      </c>
      <c r="CV32" s="3">
        <f>BJ32/100*35</f>
        <v>33.39</v>
      </c>
      <c r="CW32" s="3"/>
      <c r="CX32" s="3"/>
      <c r="CY32" s="3"/>
      <c r="CZ32" s="3"/>
      <c r="DA32" s="3"/>
      <c r="DB32" s="3"/>
      <c r="DC32" s="3"/>
      <c r="DD32" s="3">
        <f>BQ32*0.75</f>
        <v>50.8125</v>
      </c>
      <c r="DE32" s="3">
        <f>DD32/100*35</f>
        <v>17.784375000000001</v>
      </c>
      <c r="DF32" s="3">
        <v>35</v>
      </c>
      <c r="DG32" s="3">
        <v>7</v>
      </c>
      <c r="DH32" s="3">
        <v>39.5</v>
      </c>
      <c r="DI32" s="3">
        <v>13.166666666666666</v>
      </c>
      <c r="DJ32" s="3">
        <v>6.5</v>
      </c>
      <c r="DK32" s="3">
        <v>3.25</v>
      </c>
      <c r="DL32" s="3">
        <f t="shared" si="4"/>
        <v>77.983666666666664</v>
      </c>
      <c r="DM32" s="3">
        <f t="shared" si="5"/>
        <v>0</v>
      </c>
      <c r="DN32" s="3">
        <f t="shared" si="6"/>
        <v>77.983666666666664</v>
      </c>
      <c r="DO32" s="3"/>
      <c r="DP32" s="3"/>
      <c r="DQ32" s="3"/>
      <c r="DR32" s="3"/>
      <c r="DS32" s="3"/>
      <c r="DT32" s="3"/>
    </row>
    <row r="33" spans="1:124" ht="34.5" customHeight="1" x14ac:dyDescent="0.25">
      <c r="A33" s="3">
        <v>32</v>
      </c>
      <c r="B33" s="3" t="s">
        <v>726</v>
      </c>
      <c r="C33" s="3" t="s">
        <v>372</v>
      </c>
      <c r="D33" s="3" t="s">
        <v>727</v>
      </c>
      <c r="E33" s="4" t="s">
        <v>728</v>
      </c>
      <c r="F33" s="3"/>
      <c r="G33" s="4"/>
      <c r="H33" s="3"/>
      <c r="I33" s="3" t="s">
        <v>729</v>
      </c>
      <c r="J33" s="3" t="s">
        <v>730</v>
      </c>
      <c r="K33" s="3"/>
      <c r="L33" s="3" t="s">
        <v>731</v>
      </c>
      <c r="M33" s="3" t="s">
        <v>132</v>
      </c>
      <c r="N33" s="5">
        <v>45090.592361111114</v>
      </c>
      <c r="O33" s="3" t="s">
        <v>103</v>
      </c>
      <c r="P33" s="3"/>
      <c r="Q33" s="3" t="s">
        <v>732</v>
      </c>
      <c r="R33" s="3"/>
      <c r="S33" s="3" t="s">
        <v>132</v>
      </c>
      <c r="T33" s="3" t="s">
        <v>116</v>
      </c>
      <c r="U33" s="3" t="s">
        <v>133</v>
      </c>
      <c r="V33" s="3" t="s">
        <v>732</v>
      </c>
      <c r="W33" s="3"/>
      <c r="X33" s="3"/>
      <c r="Y33" s="3"/>
      <c r="Z33" s="3"/>
      <c r="AA33" s="4" t="s">
        <v>733</v>
      </c>
      <c r="AB33" s="4" t="s">
        <v>97</v>
      </c>
      <c r="AC33" s="5">
        <v>43160</v>
      </c>
      <c r="AD33" s="3">
        <v>90.8</v>
      </c>
      <c r="AE33" s="3"/>
      <c r="AF33" s="3" t="s">
        <v>118</v>
      </c>
      <c r="AG33" s="3"/>
      <c r="AH33" s="4" t="s">
        <v>734</v>
      </c>
      <c r="AI33" s="4" t="s">
        <v>97</v>
      </c>
      <c r="AJ33" s="5">
        <v>43891</v>
      </c>
      <c r="AK33" s="3">
        <v>80</v>
      </c>
      <c r="AL33" s="3"/>
      <c r="AM33" s="3" t="s">
        <v>118</v>
      </c>
      <c r="AN33" s="3" t="s">
        <v>121</v>
      </c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 t="s">
        <v>98</v>
      </c>
      <c r="AZ33" s="5">
        <v>44896</v>
      </c>
      <c r="BA33" s="3">
        <v>676.5</v>
      </c>
      <c r="BB33" s="3">
        <v>89.92</v>
      </c>
      <c r="BC33" s="3"/>
      <c r="BD33" s="5"/>
      <c r="BE33" s="3"/>
      <c r="BF33" s="3"/>
      <c r="BG33" s="3"/>
      <c r="BH33" s="5"/>
      <c r="BI33" s="3"/>
      <c r="BJ33" s="3"/>
      <c r="BK33" s="3"/>
      <c r="BL33" s="5"/>
      <c r="BM33" s="3"/>
      <c r="BN33" s="3"/>
      <c r="BO33" s="5"/>
      <c r="BP33" s="3"/>
      <c r="BQ33" s="3"/>
      <c r="BR33" s="3"/>
      <c r="BS33" s="4" t="s">
        <v>312</v>
      </c>
      <c r="BT33" s="4" t="s">
        <v>735</v>
      </c>
      <c r="BU33" s="5">
        <v>45054</v>
      </c>
      <c r="BV33" s="3">
        <v>83.9</v>
      </c>
      <c r="BW33" s="3" t="s">
        <v>139</v>
      </c>
      <c r="BX33" s="3"/>
      <c r="BY33" s="3"/>
      <c r="BZ33" s="4"/>
      <c r="CA33" s="3"/>
      <c r="CB33" s="3"/>
      <c r="CC33" s="3"/>
      <c r="CD33" s="3"/>
      <c r="CE33" s="3"/>
      <c r="CF33" s="4"/>
      <c r="CG33" s="5"/>
      <c r="CH33" s="5"/>
      <c r="CI33" s="3"/>
      <c r="CJ33" s="3"/>
      <c r="CK33" s="3"/>
      <c r="CL33" s="3"/>
      <c r="CM33" s="3" t="s">
        <v>736</v>
      </c>
      <c r="CN33" s="3"/>
      <c r="CO33" s="3"/>
      <c r="CP33" s="3"/>
      <c r="CQ33" s="3">
        <f t="shared" si="0"/>
        <v>4.5399999999999991</v>
      </c>
      <c r="CR33" s="3">
        <f t="shared" si="1"/>
        <v>4</v>
      </c>
      <c r="CS33" s="3">
        <f t="shared" si="2"/>
        <v>8.39</v>
      </c>
      <c r="CT33" s="3"/>
      <c r="CU33" s="3">
        <f t="shared" si="3"/>
        <v>16.93</v>
      </c>
      <c r="CV33" s="3">
        <f>BB33/100*35</f>
        <v>31.472000000000001</v>
      </c>
      <c r="CW33" s="3"/>
      <c r="CX33" s="3"/>
      <c r="CY33" s="3"/>
      <c r="CZ33" s="3"/>
      <c r="DA33" s="3"/>
      <c r="DB33" s="3"/>
      <c r="DC33" s="3"/>
      <c r="DD33" s="3"/>
      <c r="DE33" s="3"/>
      <c r="DF33" s="3">
        <v>29.5</v>
      </c>
      <c r="DG33" s="3">
        <v>5.8999999999999995</v>
      </c>
      <c r="DH33" s="3">
        <v>39</v>
      </c>
      <c r="DI33" s="3">
        <v>13</v>
      </c>
      <c r="DJ33" s="3">
        <v>6</v>
      </c>
      <c r="DK33" s="3">
        <v>3</v>
      </c>
      <c r="DL33" s="3">
        <f t="shared" si="4"/>
        <v>76.301999999999992</v>
      </c>
      <c r="DM33" s="3">
        <f t="shared" si="5"/>
        <v>0</v>
      </c>
      <c r="DN33" s="3">
        <f t="shared" si="6"/>
        <v>76.301999999999992</v>
      </c>
      <c r="DO33" s="3"/>
      <c r="DP33" s="3"/>
      <c r="DQ33" s="3"/>
      <c r="DR33" s="3"/>
      <c r="DS33" s="3"/>
      <c r="DT33" s="3"/>
    </row>
    <row r="34" spans="1:124" ht="34.5" customHeight="1" x14ac:dyDescent="0.25">
      <c r="A34" s="3">
        <v>33</v>
      </c>
      <c r="B34" s="3" t="s">
        <v>693</v>
      </c>
      <c r="C34" s="3" t="s">
        <v>694</v>
      </c>
      <c r="D34" s="3" t="s">
        <v>695</v>
      </c>
      <c r="E34" s="4" t="s">
        <v>696</v>
      </c>
      <c r="F34" s="3"/>
      <c r="G34" s="4"/>
      <c r="H34" s="3" t="s">
        <v>697</v>
      </c>
      <c r="I34" s="3" t="s">
        <v>698</v>
      </c>
      <c r="J34" s="3" t="s">
        <v>699</v>
      </c>
      <c r="K34" s="3"/>
      <c r="L34" s="3" t="s">
        <v>519</v>
      </c>
      <c r="M34" s="3"/>
      <c r="N34" s="5">
        <v>45090.556250000001</v>
      </c>
      <c r="O34" s="3" t="s">
        <v>103</v>
      </c>
      <c r="P34" s="3"/>
      <c r="Q34" s="3" t="s">
        <v>700</v>
      </c>
      <c r="R34" s="3" t="s">
        <v>224</v>
      </c>
      <c r="S34" s="3" t="s">
        <v>224</v>
      </c>
      <c r="T34" s="3" t="s">
        <v>116</v>
      </c>
      <c r="U34" s="3" t="s">
        <v>172</v>
      </c>
      <c r="V34" s="3" t="s">
        <v>700</v>
      </c>
      <c r="W34" s="3"/>
      <c r="X34" s="3"/>
      <c r="Y34" s="3"/>
      <c r="Z34" s="3"/>
      <c r="AA34" s="4" t="s">
        <v>701</v>
      </c>
      <c r="AB34" s="4" t="s">
        <v>105</v>
      </c>
      <c r="AC34" s="5">
        <v>42887</v>
      </c>
      <c r="AD34" s="3">
        <v>100</v>
      </c>
      <c r="AE34" s="3"/>
      <c r="AF34" s="3" t="s">
        <v>118</v>
      </c>
      <c r="AG34" s="3"/>
      <c r="AH34" s="4" t="s">
        <v>701</v>
      </c>
      <c r="AI34" s="4" t="s">
        <v>105</v>
      </c>
      <c r="AJ34" s="5">
        <v>43586</v>
      </c>
      <c r="AK34" s="3">
        <v>79.099999999999994</v>
      </c>
      <c r="AL34" s="3"/>
      <c r="AM34" s="3" t="s">
        <v>118</v>
      </c>
      <c r="AN34" s="3" t="s">
        <v>121</v>
      </c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5"/>
      <c r="BA34" s="3"/>
      <c r="BB34" s="3"/>
      <c r="BC34" s="3"/>
      <c r="BD34" s="5"/>
      <c r="BE34" s="3"/>
      <c r="BF34" s="3"/>
      <c r="BG34" s="3" t="s">
        <v>98</v>
      </c>
      <c r="BH34" s="5">
        <v>45047</v>
      </c>
      <c r="BI34" s="3">
        <v>686.5</v>
      </c>
      <c r="BJ34" s="3">
        <v>91.7</v>
      </c>
      <c r="BK34" s="3"/>
      <c r="BL34" s="5"/>
      <c r="BM34" s="3"/>
      <c r="BN34" s="3"/>
      <c r="BO34" s="5"/>
      <c r="BP34" s="3"/>
      <c r="BQ34" s="3"/>
      <c r="BR34" s="3"/>
      <c r="BS34" s="4" t="s">
        <v>702</v>
      </c>
      <c r="BT34" s="4" t="s">
        <v>703</v>
      </c>
      <c r="BU34" s="5">
        <v>44769</v>
      </c>
      <c r="BV34" s="3">
        <v>85.6</v>
      </c>
      <c r="BW34" s="3" t="s">
        <v>179</v>
      </c>
      <c r="BX34" s="3" t="s">
        <v>590</v>
      </c>
      <c r="BY34" s="3" t="s">
        <v>590</v>
      </c>
      <c r="BZ34" s="4"/>
      <c r="CA34" s="3"/>
      <c r="CB34" s="3"/>
      <c r="CC34" s="3"/>
      <c r="CD34" s="3"/>
      <c r="CE34" s="3"/>
      <c r="CF34" s="4"/>
      <c r="CG34" s="5"/>
      <c r="CH34" s="5"/>
      <c r="CI34" s="3"/>
      <c r="CJ34" s="3"/>
      <c r="CK34" s="3"/>
      <c r="CL34" s="3"/>
      <c r="CM34" s="3" t="s">
        <v>704</v>
      </c>
      <c r="CN34" s="3"/>
      <c r="CO34" s="3"/>
      <c r="CP34" s="3"/>
      <c r="CQ34" s="3">
        <f t="shared" si="0"/>
        <v>5</v>
      </c>
      <c r="CR34" s="3">
        <f t="shared" si="1"/>
        <v>3.9549999999999996</v>
      </c>
      <c r="CS34" s="3">
        <f t="shared" si="2"/>
        <v>8.56</v>
      </c>
      <c r="CT34" s="3"/>
      <c r="CU34" s="3">
        <f t="shared" si="3"/>
        <v>17.515000000000001</v>
      </c>
      <c r="CV34" s="3">
        <f>BJ34/100*35</f>
        <v>32.094999999999999</v>
      </c>
      <c r="CW34" s="3"/>
      <c r="CX34" s="3"/>
      <c r="CY34" s="3"/>
      <c r="CZ34" s="3"/>
      <c r="DA34" s="3"/>
      <c r="DB34" s="3"/>
      <c r="DC34" s="3"/>
      <c r="DD34" s="3"/>
      <c r="DE34" s="3"/>
      <c r="DF34" s="3">
        <v>32.5</v>
      </c>
      <c r="DG34" s="3">
        <v>6.5</v>
      </c>
      <c r="DH34" s="3">
        <v>33</v>
      </c>
      <c r="DI34" s="3">
        <v>11</v>
      </c>
      <c r="DJ34" s="3">
        <v>7.5</v>
      </c>
      <c r="DK34" s="3">
        <v>3.75</v>
      </c>
      <c r="DL34" s="3">
        <f t="shared" si="4"/>
        <v>76.86</v>
      </c>
      <c r="DM34" s="3">
        <f t="shared" si="5"/>
        <v>0</v>
      </c>
      <c r="DN34" s="3">
        <f t="shared" si="6"/>
        <v>76.86</v>
      </c>
      <c r="DO34" s="3"/>
      <c r="DP34" s="3"/>
      <c r="DQ34" s="3"/>
      <c r="DR34" s="3"/>
      <c r="DS34" s="3"/>
      <c r="DT34" s="3"/>
    </row>
    <row r="35" spans="1:124" ht="34.5" customHeight="1" x14ac:dyDescent="0.25">
      <c r="A35" s="3">
        <v>34</v>
      </c>
      <c r="B35" s="3" t="s">
        <v>242</v>
      </c>
      <c r="C35" s="3" t="s">
        <v>243</v>
      </c>
      <c r="D35" s="3" t="s">
        <v>244</v>
      </c>
      <c r="E35" s="4" t="s">
        <v>245</v>
      </c>
      <c r="F35" s="3"/>
      <c r="G35" s="4"/>
      <c r="H35" s="3" t="s">
        <v>246</v>
      </c>
      <c r="I35" s="3" t="s">
        <v>247</v>
      </c>
      <c r="J35" s="3" t="s">
        <v>248</v>
      </c>
      <c r="K35" s="3"/>
      <c r="L35" s="3" t="s">
        <v>147</v>
      </c>
      <c r="M35" s="3"/>
      <c r="N35" s="5">
        <v>44968.620833333334</v>
      </c>
      <c r="O35" s="3" t="s">
        <v>93</v>
      </c>
      <c r="P35" s="3"/>
      <c r="Q35" s="3" t="s">
        <v>249</v>
      </c>
      <c r="R35" s="3" t="s">
        <v>95</v>
      </c>
      <c r="S35" s="3" t="s">
        <v>95</v>
      </c>
      <c r="T35" s="3" t="s">
        <v>116</v>
      </c>
      <c r="U35" s="3" t="s">
        <v>172</v>
      </c>
      <c r="V35" s="3" t="s">
        <v>249</v>
      </c>
      <c r="W35" s="3"/>
      <c r="X35" s="3"/>
      <c r="Y35" s="3"/>
      <c r="Z35" s="3"/>
      <c r="AA35" s="4" t="s">
        <v>250</v>
      </c>
      <c r="AB35" s="4" t="s">
        <v>97</v>
      </c>
      <c r="AC35" s="5">
        <v>44986</v>
      </c>
      <c r="AD35" s="3">
        <v>92.2</v>
      </c>
      <c r="AE35" s="3"/>
      <c r="AF35" s="3" t="s">
        <v>118</v>
      </c>
      <c r="AG35" s="3"/>
      <c r="AH35" s="4" t="s">
        <v>250</v>
      </c>
      <c r="AI35" s="4" t="s">
        <v>97</v>
      </c>
      <c r="AJ35" s="5">
        <v>44986</v>
      </c>
      <c r="AK35" s="3">
        <v>81</v>
      </c>
      <c r="AL35" s="3"/>
      <c r="AM35" s="3" t="s">
        <v>118</v>
      </c>
      <c r="AN35" s="3" t="s">
        <v>121</v>
      </c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5"/>
      <c r="BA35" s="3"/>
      <c r="BC35" s="3" t="s">
        <v>98</v>
      </c>
      <c r="BD35" s="5"/>
      <c r="BE35" s="3"/>
      <c r="BF35" s="3">
        <v>82.81</v>
      </c>
      <c r="BG35" s="3"/>
      <c r="BH35" s="5"/>
      <c r="BI35" s="3"/>
      <c r="BJ35" s="3"/>
      <c r="BK35" s="3"/>
      <c r="BL35" s="5"/>
      <c r="BM35" s="3"/>
      <c r="BN35" s="3"/>
      <c r="BO35" s="5">
        <v>44986</v>
      </c>
      <c r="BP35" s="3"/>
      <c r="BQ35" s="3"/>
      <c r="BR35" s="3"/>
      <c r="BS35" s="4" t="s">
        <v>251</v>
      </c>
      <c r="BT35" s="4" t="s">
        <v>252</v>
      </c>
      <c r="BU35" s="5">
        <v>45046</v>
      </c>
      <c r="BV35" s="3">
        <v>87.6</v>
      </c>
      <c r="BW35" s="3" t="s">
        <v>106</v>
      </c>
      <c r="BX35" s="3"/>
      <c r="BY35" s="3"/>
      <c r="BZ35" s="4"/>
      <c r="CA35" s="3"/>
      <c r="CB35" s="3"/>
      <c r="CC35" s="3"/>
      <c r="CD35" s="3"/>
      <c r="CE35" s="3"/>
      <c r="CF35" s="4"/>
      <c r="CG35" s="5"/>
      <c r="CH35" s="5"/>
      <c r="CI35" s="3"/>
      <c r="CJ35" s="3"/>
      <c r="CK35" s="3"/>
      <c r="CL35" s="3"/>
      <c r="CM35" s="3" t="s">
        <v>253</v>
      </c>
      <c r="CN35" s="3"/>
      <c r="CO35" s="3"/>
      <c r="CP35" s="3"/>
      <c r="CQ35" s="3">
        <f t="shared" si="0"/>
        <v>4.6100000000000003</v>
      </c>
      <c r="CR35" s="3">
        <f t="shared" si="1"/>
        <v>4.0500000000000007</v>
      </c>
      <c r="CS35" s="3">
        <f t="shared" si="2"/>
        <v>8.759999999999998</v>
      </c>
      <c r="CT35" s="3"/>
      <c r="CU35" s="3">
        <f t="shared" si="3"/>
        <v>17.419999999999998</v>
      </c>
      <c r="CV35" s="3">
        <f>BF35/100*35</f>
        <v>28.983500000000003</v>
      </c>
      <c r="CW35" s="3"/>
      <c r="CX35" s="3"/>
      <c r="CY35" s="3"/>
      <c r="CZ35" s="3"/>
      <c r="DA35" s="3"/>
      <c r="DB35" s="3"/>
      <c r="DC35" s="3"/>
      <c r="DD35" s="3"/>
      <c r="DE35" s="3"/>
      <c r="DF35" s="3">
        <v>31</v>
      </c>
      <c r="DG35" s="3">
        <v>6.2</v>
      </c>
      <c r="DH35" s="3">
        <v>44</v>
      </c>
      <c r="DI35" s="3">
        <v>14.666666666666666</v>
      </c>
      <c r="DJ35" s="3">
        <v>8</v>
      </c>
      <c r="DK35" s="3">
        <v>4</v>
      </c>
      <c r="DL35" s="3">
        <f t="shared" si="4"/>
        <v>77.270166666666668</v>
      </c>
      <c r="DM35" s="3">
        <f t="shared" si="5"/>
        <v>0</v>
      </c>
      <c r="DN35" s="3">
        <f t="shared" si="6"/>
        <v>77.270166666666668</v>
      </c>
      <c r="DO35" s="3"/>
      <c r="DP35" s="3"/>
      <c r="DQ35" s="3"/>
      <c r="DR35" s="3"/>
      <c r="DS35" s="3"/>
      <c r="DT35" s="3"/>
    </row>
    <row r="36" spans="1:124" ht="34.5" customHeight="1" x14ac:dyDescent="0.25">
      <c r="A36" s="3">
        <v>35</v>
      </c>
      <c r="B36" s="3" t="s">
        <v>281</v>
      </c>
      <c r="C36" s="3"/>
      <c r="D36" s="3" t="s">
        <v>282</v>
      </c>
      <c r="E36" s="4" t="s">
        <v>283</v>
      </c>
      <c r="F36" s="3"/>
      <c r="G36" s="4"/>
      <c r="H36" s="3" t="s">
        <v>282</v>
      </c>
      <c r="I36" s="3" t="s">
        <v>281</v>
      </c>
      <c r="J36" s="3" t="s">
        <v>284</v>
      </c>
      <c r="K36" s="3"/>
      <c r="L36" s="3" t="s">
        <v>147</v>
      </c>
      <c r="M36" s="3"/>
      <c r="N36" s="5">
        <v>44986.417361111111</v>
      </c>
      <c r="O36" s="3" t="s">
        <v>93</v>
      </c>
      <c r="P36" s="3"/>
      <c r="Q36" s="3" t="s">
        <v>285</v>
      </c>
      <c r="R36" s="3" t="s">
        <v>95</v>
      </c>
      <c r="S36" s="3" t="s">
        <v>286</v>
      </c>
      <c r="T36" s="3" t="s">
        <v>116</v>
      </c>
      <c r="U36" s="3" t="s">
        <v>262</v>
      </c>
      <c r="V36" s="3" t="s">
        <v>285</v>
      </c>
      <c r="W36" s="3" t="s">
        <v>174</v>
      </c>
      <c r="X36" s="3"/>
      <c r="Y36" s="3"/>
      <c r="Z36" s="3">
        <v>55.04</v>
      </c>
      <c r="AA36" s="4" t="s">
        <v>287</v>
      </c>
      <c r="AB36" s="4" t="s">
        <v>97</v>
      </c>
      <c r="AC36" s="5">
        <v>43160</v>
      </c>
      <c r="AD36" s="3">
        <v>92.2</v>
      </c>
      <c r="AE36" s="3"/>
      <c r="AF36" s="3" t="s">
        <v>118</v>
      </c>
      <c r="AG36" s="3"/>
      <c r="AH36" s="4" t="s">
        <v>288</v>
      </c>
      <c r="AI36" s="4" t="s">
        <v>97</v>
      </c>
      <c r="AJ36" s="5">
        <v>43891</v>
      </c>
      <c r="AK36" s="3">
        <v>70.8</v>
      </c>
      <c r="AL36" s="3"/>
      <c r="AM36" s="3" t="s">
        <v>118</v>
      </c>
      <c r="AN36" s="3" t="s">
        <v>121</v>
      </c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5"/>
      <c r="BA36" s="3"/>
      <c r="BB36" s="3"/>
      <c r="BC36" s="3"/>
      <c r="BD36" s="5"/>
      <c r="BE36" s="3"/>
      <c r="BF36" s="3"/>
      <c r="BG36" s="3"/>
      <c r="BH36" s="5"/>
      <c r="BI36" s="3"/>
      <c r="BJ36" s="3"/>
      <c r="BK36" s="3"/>
      <c r="BL36" s="5"/>
      <c r="BM36" s="3"/>
      <c r="BN36" s="3"/>
      <c r="BO36" s="5"/>
      <c r="BP36" s="3"/>
      <c r="BQ36" s="3">
        <v>96.3</v>
      </c>
      <c r="BR36" s="3" t="s">
        <v>187</v>
      </c>
      <c r="BS36" s="4" t="s">
        <v>289</v>
      </c>
      <c r="BT36" s="4" t="s">
        <v>290</v>
      </c>
      <c r="BU36" s="5">
        <v>45077</v>
      </c>
      <c r="BV36" s="3">
        <v>80.150000000000006</v>
      </c>
      <c r="BW36" s="3" t="s">
        <v>139</v>
      </c>
      <c r="BX36" s="3">
        <v>0</v>
      </c>
      <c r="BY36" s="3">
        <v>0</v>
      </c>
      <c r="BZ36" s="4"/>
      <c r="CA36" s="3"/>
      <c r="CB36" s="3"/>
      <c r="CC36" s="3"/>
      <c r="CD36" s="3"/>
      <c r="CE36" s="3"/>
      <c r="CF36" s="4"/>
      <c r="CG36" s="5"/>
      <c r="CH36" s="5"/>
      <c r="CI36" s="3"/>
      <c r="CJ36" s="3"/>
      <c r="CK36" s="3"/>
      <c r="CL36" s="3"/>
      <c r="CM36" s="3" t="s">
        <v>281</v>
      </c>
      <c r="CN36" s="3"/>
      <c r="CO36" s="3"/>
      <c r="CP36" s="3"/>
      <c r="CQ36" s="3">
        <f t="shared" si="0"/>
        <v>4.6100000000000003</v>
      </c>
      <c r="CR36" s="3">
        <f t="shared" si="1"/>
        <v>3.54</v>
      </c>
      <c r="CS36" s="3">
        <f t="shared" si="2"/>
        <v>8.0150000000000006</v>
      </c>
      <c r="CT36" s="3"/>
      <c r="CU36" s="3">
        <f t="shared" si="3"/>
        <v>16.164999999999999</v>
      </c>
      <c r="CV36" s="3"/>
      <c r="CW36" s="3">
        <f>Z36+(100/Z36)*12.5</f>
        <v>77.750755813953489</v>
      </c>
      <c r="CX36" s="3"/>
      <c r="CY36" s="3">
        <f>CW36/100*35</f>
        <v>27.212764534883721</v>
      </c>
      <c r="CZ36" s="3"/>
      <c r="DA36" s="3"/>
      <c r="DB36" s="3"/>
      <c r="DC36" s="3"/>
      <c r="DD36" s="3">
        <f>BQ36*0.75</f>
        <v>72.224999999999994</v>
      </c>
      <c r="DE36" s="3">
        <f>DD36/100*35</f>
        <v>25.278749999999999</v>
      </c>
      <c r="DF36" s="3">
        <v>39</v>
      </c>
      <c r="DG36" s="3">
        <v>7.8000000000000007</v>
      </c>
      <c r="DH36" s="3">
        <v>45.5</v>
      </c>
      <c r="DI36" s="3">
        <v>15.166666666666666</v>
      </c>
      <c r="DJ36" s="3">
        <v>7</v>
      </c>
      <c r="DK36" s="3">
        <v>3.5</v>
      </c>
      <c r="DL36" s="3">
        <f>CO36+CP36+CU36+6+CY36+DG36+DI36+DK36</f>
        <v>75.844431201550393</v>
      </c>
      <c r="DM36" s="3">
        <f t="shared" si="5"/>
        <v>0</v>
      </c>
      <c r="DN36" s="3">
        <f t="shared" si="6"/>
        <v>75.844431201550393</v>
      </c>
      <c r="DO36" s="3"/>
      <c r="DP36" s="3"/>
      <c r="DQ36" s="3"/>
      <c r="DR36" s="3"/>
      <c r="DS36" s="3"/>
      <c r="DT36" s="3"/>
    </row>
    <row r="37" spans="1:124" ht="34.5" customHeight="1" x14ac:dyDescent="0.25">
      <c r="A37" s="3">
        <v>36</v>
      </c>
      <c r="B37" s="3" t="s">
        <v>216</v>
      </c>
      <c r="C37" s="3" t="s">
        <v>217</v>
      </c>
      <c r="D37" s="3" t="s">
        <v>218</v>
      </c>
      <c r="E37" s="4" t="s">
        <v>219</v>
      </c>
      <c r="F37" s="3"/>
      <c r="G37" s="4"/>
      <c r="H37" s="3"/>
      <c r="I37" s="3" t="s">
        <v>220</v>
      </c>
      <c r="J37" s="3" t="s">
        <v>221</v>
      </c>
      <c r="K37" s="3"/>
      <c r="L37" s="3" t="s">
        <v>114</v>
      </c>
      <c r="M37" s="3" t="s">
        <v>222</v>
      </c>
      <c r="N37" s="5">
        <v>44928.547222222223</v>
      </c>
      <c r="O37" s="3" t="s">
        <v>103</v>
      </c>
      <c r="P37" s="3" t="s">
        <v>223</v>
      </c>
      <c r="Q37" s="3" t="s">
        <v>223</v>
      </c>
      <c r="R37" s="3" t="s">
        <v>224</v>
      </c>
      <c r="S37" s="3" t="s">
        <v>222</v>
      </c>
      <c r="T37" s="3" t="s">
        <v>160</v>
      </c>
      <c r="U37" s="3" t="s">
        <v>225</v>
      </c>
      <c r="V37" s="3" t="s">
        <v>223</v>
      </c>
      <c r="W37" s="3"/>
      <c r="X37" s="3"/>
      <c r="Y37" s="3"/>
      <c r="Z37" s="3"/>
      <c r="AA37" s="4" t="s">
        <v>226</v>
      </c>
      <c r="AB37" s="4" t="s">
        <v>97</v>
      </c>
      <c r="AC37" s="5">
        <v>42125</v>
      </c>
      <c r="AD37" s="3">
        <v>88.6</v>
      </c>
      <c r="AE37" s="3"/>
      <c r="AF37" s="3" t="s">
        <v>227</v>
      </c>
      <c r="AG37" s="3"/>
      <c r="AH37" s="4" t="s">
        <v>228</v>
      </c>
      <c r="AI37" s="4" t="s">
        <v>97</v>
      </c>
      <c r="AJ37" s="5">
        <v>42856</v>
      </c>
      <c r="AK37" s="3">
        <v>70</v>
      </c>
      <c r="AL37" s="3">
        <v>80</v>
      </c>
      <c r="AM37" s="3" t="s">
        <v>227</v>
      </c>
      <c r="AN37" s="3" t="s">
        <v>121</v>
      </c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 t="s">
        <v>98</v>
      </c>
      <c r="AZ37" s="5">
        <v>44896</v>
      </c>
      <c r="BA37" s="3">
        <v>623.5</v>
      </c>
      <c r="BB37" s="3">
        <v>77.09</v>
      </c>
      <c r="BC37" s="3"/>
      <c r="BD37" s="5"/>
      <c r="BE37" s="3"/>
      <c r="BF37" s="3"/>
      <c r="BG37" s="3"/>
      <c r="BH37" s="5"/>
      <c r="BI37" s="3"/>
      <c r="BJ37" s="3"/>
      <c r="BK37" s="3"/>
      <c r="BL37" s="5"/>
      <c r="BM37" s="3">
        <v>547.5</v>
      </c>
      <c r="BN37" s="3"/>
      <c r="BO37" s="5"/>
      <c r="BP37" s="3"/>
      <c r="BQ37" s="3"/>
      <c r="BR37" s="3"/>
      <c r="BS37" s="4" t="s">
        <v>229</v>
      </c>
      <c r="BT37" s="4" t="s">
        <v>230</v>
      </c>
      <c r="BU37" s="5">
        <v>43952</v>
      </c>
      <c r="BV37" s="3">
        <v>75.900000000000006</v>
      </c>
      <c r="BW37" s="3" t="s">
        <v>139</v>
      </c>
      <c r="BX37" s="3">
        <v>0</v>
      </c>
      <c r="BY37" s="3">
        <v>0</v>
      </c>
      <c r="BZ37" s="4"/>
      <c r="CA37" s="3"/>
      <c r="CB37" s="3"/>
      <c r="CC37" s="3"/>
      <c r="CD37" s="3"/>
      <c r="CE37" s="3"/>
      <c r="CF37" s="4"/>
      <c r="CG37" s="5"/>
      <c r="CH37" s="5"/>
      <c r="CI37" s="3"/>
      <c r="CJ37" s="3"/>
      <c r="CK37" s="3"/>
      <c r="CL37" s="3"/>
      <c r="CM37" s="3" t="s">
        <v>231</v>
      </c>
      <c r="CN37" s="3"/>
      <c r="CO37" s="3"/>
      <c r="CP37" s="3"/>
      <c r="CQ37" s="3">
        <f t="shared" si="0"/>
        <v>4.43</v>
      </c>
      <c r="CR37" s="3">
        <f t="shared" si="1"/>
        <v>3.5</v>
      </c>
      <c r="CS37" s="3">
        <f t="shared" si="2"/>
        <v>7.59</v>
      </c>
      <c r="CT37" s="3"/>
      <c r="CU37" s="3">
        <f t="shared" si="3"/>
        <v>15.52</v>
      </c>
      <c r="CV37" s="3">
        <f>BB37/100*35</f>
        <v>26.9815</v>
      </c>
      <c r="CW37" s="3"/>
      <c r="CX37" s="3"/>
      <c r="CY37" s="3"/>
      <c r="CZ37" s="3"/>
      <c r="DA37" s="3"/>
      <c r="DB37" s="3"/>
      <c r="DC37" s="3"/>
      <c r="DD37" s="3"/>
      <c r="DE37" s="3"/>
      <c r="DF37" s="3">
        <v>32.5</v>
      </c>
      <c r="DG37" s="3">
        <v>6.5</v>
      </c>
      <c r="DH37" s="3">
        <v>40.5</v>
      </c>
      <c r="DI37" s="3">
        <v>13.5</v>
      </c>
      <c r="DJ37" s="3">
        <v>7</v>
      </c>
      <c r="DK37" s="3">
        <v>3.5</v>
      </c>
      <c r="DL37" s="3">
        <f t="shared" si="4"/>
        <v>72.001499999999993</v>
      </c>
      <c r="DM37" s="3">
        <f t="shared" si="5"/>
        <v>0</v>
      </c>
      <c r="DN37" s="3">
        <f t="shared" si="6"/>
        <v>72.001499999999993</v>
      </c>
      <c r="DO37" s="3"/>
      <c r="DP37" s="3"/>
      <c r="DQ37" s="3"/>
      <c r="DR37" s="3"/>
      <c r="DS37" s="3"/>
      <c r="DT37" s="3"/>
    </row>
    <row r="38" spans="1:124" ht="34.5" customHeight="1" x14ac:dyDescent="0.25">
      <c r="A38" s="3">
        <v>37</v>
      </c>
      <c r="B38" s="3" t="s">
        <v>604</v>
      </c>
      <c r="C38" s="3" t="s">
        <v>605</v>
      </c>
      <c r="D38" s="3" t="s">
        <v>606</v>
      </c>
      <c r="E38" s="4" t="s">
        <v>607</v>
      </c>
      <c r="F38" s="3"/>
      <c r="G38" s="4"/>
      <c r="H38" s="3"/>
      <c r="I38" s="3" t="s">
        <v>608</v>
      </c>
      <c r="J38" s="3" t="s">
        <v>609</v>
      </c>
      <c r="K38" s="3"/>
      <c r="L38" s="3" t="s">
        <v>131</v>
      </c>
      <c r="M38" s="3"/>
      <c r="N38" s="5">
        <v>45054.939583333333</v>
      </c>
      <c r="O38" s="3" t="s">
        <v>93</v>
      </c>
      <c r="P38" s="3"/>
      <c r="Q38" s="3" t="s">
        <v>610</v>
      </c>
      <c r="R38" s="3" t="s">
        <v>95</v>
      </c>
      <c r="S38" s="3" t="s">
        <v>345</v>
      </c>
      <c r="T38" s="3" t="s">
        <v>160</v>
      </c>
      <c r="U38" s="3" t="s">
        <v>172</v>
      </c>
      <c r="V38" s="3" t="s">
        <v>610</v>
      </c>
      <c r="W38" s="3"/>
      <c r="X38" s="3"/>
      <c r="Y38" s="3"/>
      <c r="Z38" s="3"/>
      <c r="AA38" s="4" t="s">
        <v>611</v>
      </c>
      <c r="AB38" s="4" t="s">
        <v>105</v>
      </c>
      <c r="AC38" s="5">
        <v>43221</v>
      </c>
      <c r="AD38" s="3">
        <v>100</v>
      </c>
      <c r="AE38" s="3"/>
      <c r="AF38" s="3" t="s">
        <v>118</v>
      </c>
      <c r="AG38" s="3"/>
      <c r="AH38" s="4" t="s">
        <v>612</v>
      </c>
      <c r="AI38" s="4" t="s">
        <v>105</v>
      </c>
      <c r="AJ38" s="5">
        <v>43952</v>
      </c>
      <c r="AK38" s="3">
        <v>100</v>
      </c>
      <c r="AL38" s="3"/>
      <c r="AM38" s="3" t="s">
        <v>118</v>
      </c>
      <c r="AN38" s="3" t="s">
        <v>121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5"/>
      <c r="BA38" s="3"/>
      <c r="BB38" s="3"/>
      <c r="BC38" s="3"/>
      <c r="BD38" s="5"/>
      <c r="BE38" s="3"/>
      <c r="BF38" s="3"/>
      <c r="BG38" s="3"/>
      <c r="BH38" s="5"/>
      <c r="BI38" s="3"/>
      <c r="BJ38" s="3"/>
      <c r="BK38" s="3"/>
      <c r="BL38" s="5"/>
      <c r="BM38" s="3"/>
      <c r="BN38" s="3"/>
      <c r="BO38" s="5">
        <v>44986</v>
      </c>
      <c r="BP38" s="3">
        <v>32.33</v>
      </c>
      <c r="BQ38" s="3">
        <v>94.92</v>
      </c>
      <c r="BR38" s="3" t="s">
        <v>187</v>
      </c>
      <c r="BS38" s="4" t="s">
        <v>613</v>
      </c>
      <c r="BT38" s="4" t="s">
        <v>614</v>
      </c>
      <c r="BU38" s="5">
        <v>45066</v>
      </c>
      <c r="BV38" s="3">
        <v>80.599999999999994</v>
      </c>
      <c r="BW38" s="3" t="s">
        <v>106</v>
      </c>
      <c r="BX38" s="3"/>
      <c r="BY38" s="3"/>
      <c r="BZ38" s="4"/>
      <c r="CA38" s="3"/>
      <c r="CB38" s="3"/>
      <c r="CC38" s="3"/>
      <c r="CD38" s="3"/>
      <c r="CE38" s="3"/>
      <c r="CF38" s="4"/>
      <c r="CG38" s="5"/>
      <c r="CH38" s="5"/>
      <c r="CI38" s="3"/>
      <c r="CJ38" s="3"/>
      <c r="CK38" s="3"/>
      <c r="CL38" s="3"/>
      <c r="CM38" s="3" t="s">
        <v>615</v>
      </c>
      <c r="CN38" s="3"/>
      <c r="CO38" s="3"/>
      <c r="CP38" s="3"/>
      <c r="CQ38" s="3">
        <f t="shared" si="0"/>
        <v>5</v>
      </c>
      <c r="CR38" s="3">
        <f t="shared" si="1"/>
        <v>5</v>
      </c>
      <c r="CS38" s="3">
        <f t="shared" si="2"/>
        <v>8.0599999999999987</v>
      </c>
      <c r="CT38" s="3"/>
      <c r="CU38" s="3">
        <f t="shared" si="3"/>
        <v>18.059999999999999</v>
      </c>
      <c r="CV38" s="3"/>
      <c r="CW38" s="3"/>
      <c r="CX38" s="3"/>
      <c r="CY38" s="3"/>
      <c r="CZ38" s="3"/>
      <c r="DA38" s="3"/>
      <c r="DB38" s="3"/>
      <c r="DC38" s="3"/>
      <c r="DD38" s="3">
        <f>BQ38*0.75</f>
        <v>71.19</v>
      </c>
      <c r="DE38" s="3">
        <f>DD38/100*35</f>
        <v>24.916499999999999</v>
      </c>
      <c r="DF38" s="3">
        <v>38.5</v>
      </c>
      <c r="DG38" s="3">
        <v>7.7</v>
      </c>
      <c r="DH38" s="3">
        <v>51</v>
      </c>
      <c r="DI38" s="3">
        <v>17</v>
      </c>
      <c r="DJ38" s="3">
        <v>7.5</v>
      </c>
      <c r="DK38" s="3">
        <v>3.75</v>
      </c>
      <c r="DL38" s="3">
        <f>CO38+CP38+CU38+6+DE38+DG38+DI38+DK38</f>
        <v>77.426500000000004</v>
      </c>
      <c r="DM38" s="3">
        <f t="shared" si="5"/>
        <v>0</v>
      </c>
      <c r="DN38" s="3">
        <f t="shared" si="6"/>
        <v>77.426500000000004</v>
      </c>
      <c r="DO38" s="3"/>
      <c r="DP38" s="3"/>
      <c r="DQ38" s="3"/>
      <c r="DR38" s="3"/>
      <c r="DS38" s="3"/>
      <c r="DT38" s="3"/>
    </row>
    <row r="39" spans="1:124" ht="34.5" customHeight="1" x14ac:dyDescent="0.25">
      <c r="A39" s="3">
        <v>38</v>
      </c>
      <c r="B39" s="3" t="s">
        <v>592</v>
      </c>
      <c r="C39" s="3" t="s">
        <v>592</v>
      </c>
      <c r="D39" s="3" t="s">
        <v>593</v>
      </c>
      <c r="E39" s="4" t="s">
        <v>594</v>
      </c>
      <c r="F39" s="3"/>
      <c r="G39" s="4"/>
      <c r="H39" s="3" t="s">
        <v>593</v>
      </c>
      <c r="I39" s="3" t="s">
        <v>595</v>
      </c>
      <c r="J39" s="3" t="s">
        <v>596</v>
      </c>
      <c r="K39" s="3"/>
      <c r="L39" s="3" t="s">
        <v>131</v>
      </c>
      <c r="M39" s="3" t="s">
        <v>224</v>
      </c>
      <c r="N39" s="5">
        <v>45051.415972222225</v>
      </c>
      <c r="O39" s="3" t="s">
        <v>103</v>
      </c>
      <c r="P39" s="3"/>
      <c r="Q39" s="3" t="s">
        <v>597</v>
      </c>
      <c r="R39" s="3" t="s">
        <v>95</v>
      </c>
      <c r="S39" s="3" t="s">
        <v>286</v>
      </c>
      <c r="T39" s="3" t="s">
        <v>116</v>
      </c>
      <c r="U39" s="3" t="s">
        <v>133</v>
      </c>
      <c r="V39" s="3" t="s">
        <v>597</v>
      </c>
      <c r="W39" s="3"/>
      <c r="X39" s="3"/>
      <c r="Y39" s="3"/>
      <c r="Z39" s="3"/>
      <c r="AA39" s="4" t="s">
        <v>598</v>
      </c>
      <c r="AB39" s="4" t="s">
        <v>97</v>
      </c>
      <c r="AC39" s="5">
        <v>43160</v>
      </c>
      <c r="AD39" s="3">
        <v>91.8</v>
      </c>
      <c r="AE39" s="3"/>
      <c r="AF39" s="3" t="s">
        <v>118</v>
      </c>
      <c r="AG39" s="3"/>
      <c r="AH39" s="4" t="s">
        <v>599</v>
      </c>
      <c r="AI39" s="4" t="s">
        <v>97</v>
      </c>
      <c r="AJ39" s="5">
        <v>43891</v>
      </c>
      <c r="AK39" s="3">
        <v>79</v>
      </c>
      <c r="AL39" s="3"/>
      <c r="AM39" s="3" t="s">
        <v>118</v>
      </c>
      <c r="AN39" s="3" t="s">
        <v>121</v>
      </c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5"/>
      <c r="BA39" s="3"/>
      <c r="BB39" s="3"/>
      <c r="BC39" s="3"/>
      <c r="BD39" s="5"/>
      <c r="BE39" s="3"/>
      <c r="BF39" s="3"/>
      <c r="BG39" s="3" t="s">
        <v>98</v>
      </c>
      <c r="BH39" s="5">
        <v>45047</v>
      </c>
      <c r="BI39" s="3"/>
      <c r="BJ39" s="3">
        <v>79.19</v>
      </c>
      <c r="BK39" s="3"/>
      <c r="BL39" s="5"/>
      <c r="BM39" s="3"/>
      <c r="BN39" s="3"/>
      <c r="BO39" s="5"/>
      <c r="BP39" s="3"/>
      <c r="BQ39" s="3"/>
      <c r="BR39" s="3"/>
      <c r="BS39" s="4" t="s">
        <v>600</v>
      </c>
      <c r="BT39" s="4" t="s">
        <v>601</v>
      </c>
      <c r="BU39" s="5">
        <v>45055</v>
      </c>
      <c r="BV39" s="3">
        <v>80</v>
      </c>
      <c r="BW39" s="3" t="s">
        <v>602</v>
      </c>
      <c r="BX39" s="3">
        <v>0</v>
      </c>
      <c r="BY39" s="3"/>
      <c r="BZ39" s="4"/>
      <c r="CA39" s="3"/>
      <c r="CB39" s="3"/>
      <c r="CC39" s="3"/>
      <c r="CD39" s="3"/>
      <c r="CE39" s="3"/>
      <c r="CF39" s="4"/>
      <c r="CG39" s="5"/>
      <c r="CH39" s="5"/>
      <c r="CI39" s="3"/>
      <c r="CJ39" s="3"/>
      <c r="CK39" s="3"/>
      <c r="CL39" s="3"/>
      <c r="CM39" s="3" t="s">
        <v>603</v>
      </c>
      <c r="CN39" s="3"/>
      <c r="CO39" s="3"/>
      <c r="CP39" s="3"/>
      <c r="CQ39" s="3">
        <f t="shared" si="0"/>
        <v>4.59</v>
      </c>
      <c r="CR39" s="3">
        <f t="shared" si="1"/>
        <v>3.95</v>
      </c>
      <c r="CS39" s="3">
        <f t="shared" si="2"/>
        <v>8</v>
      </c>
      <c r="CT39" s="3"/>
      <c r="CU39" s="3">
        <f t="shared" si="3"/>
        <v>16.54</v>
      </c>
      <c r="CV39" s="3">
        <f>BJ39/100*35</f>
        <v>27.716499999999996</v>
      </c>
      <c r="CW39" s="3"/>
      <c r="CX39" s="3"/>
      <c r="CY39" s="3"/>
      <c r="CZ39" s="3"/>
      <c r="DA39" s="3"/>
      <c r="DB39" s="3"/>
      <c r="DC39" s="3"/>
      <c r="DD39" s="3"/>
      <c r="DE39" s="3"/>
      <c r="DF39" s="3">
        <v>37</v>
      </c>
      <c r="DG39" s="3">
        <v>7.4</v>
      </c>
      <c r="DH39" s="3">
        <v>45.5</v>
      </c>
      <c r="DI39" s="3">
        <v>15.166666666666666</v>
      </c>
      <c r="DJ39" s="3">
        <v>6</v>
      </c>
      <c r="DK39" s="3">
        <v>3</v>
      </c>
      <c r="DL39" s="3">
        <f t="shared" si="4"/>
        <v>75.823166666666665</v>
      </c>
      <c r="DM39" s="3">
        <f t="shared" si="5"/>
        <v>0</v>
      </c>
      <c r="DN39" s="3">
        <f t="shared" si="6"/>
        <v>75.823166666666665</v>
      </c>
      <c r="DO39" s="3"/>
      <c r="DP39" s="3"/>
      <c r="DQ39" s="3"/>
      <c r="DR39" s="3"/>
      <c r="DS39" s="3"/>
      <c r="DT39" s="3"/>
    </row>
    <row r="40" spans="1:124" ht="34.5" customHeight="1" x14ac:dyDescent="0.25">
      <c r="A40" s="3">
        <v>39</v>
      </c>
      <c r="B40" s="3" t="s">
        <v>624</v>
      </c>
      <c r="C40" s="3" t="s">
        <v>181</v>
      </c>
      <c r="D40" s="3" t="s">
        <v>625</v>
      </c>
      <c r="E40" s="4" t="s">
        <v>626</v>
      </c>
      <c r="F40" s="3"/>
      <c r="G40" s="4"/>
      <c r="H40" s="3"/>
      <c r="I40" s="3" t="s">
        <v>627</v>
      </c>
      <c r="J40" s="3" t="s">
        <v>628</v>
      </c>
      <c r="K40" s="3"/>
      <c r="L40" s="3" t="s">
        <v>171</v>
      </c>
      <c r="M40" s="3"/>
      <c r="N40" s="5">
        <v>45071.46875</v>
      </c>
      <c r="O40" s="3" t="s">
        <v>93</v>
      </c>
      <c r="P40" s="3"/>
      <c r="Q40" s="3" t="s">
        <v>629</v>
      </c>
      <c r="R40" s="3" t="s">
        <v>95</v>
      </c>
      <c r="S40" s="3" t="s">
        <v>286</v>
      </c>
      <c r="T40" s="3" t="s">
        <v>116</v>
      </c>
      <c r="U40" s="3" t="s">
        <v>172</v>
      </c>
      <c r="V40" s="3" t="s">
        <v>629</v>
      </c>
      <c r="W40" s="3"/>
      <c r="X40" s="3"/>
      <c r="Y40" s="3"/>
      <c r="Z40" s="3"/>
      <c r="AA40" s="4" t="s">
        <v>630</v>
      </c>
      <c r="AB40" s="4" t="s">
        <v>97</v>
      </c>
      <c r="AC40" s="5">
        <v>43160</v>
      </c>
      <c r="AD40" s="3">
        <v>81.8</v>
      </c>
      <c r="AE40" s="3"/>
      <c r="AF40" s="3" t="s">
        <v>118</v>
      </c>
      <c r="AG40" s="3"/>
      <c r="AH40" s="4" t="s">
        <v>630</v>
      </c>
      <c r="AI40" s="4" t="s">
        <v>97</v>
      </c>
      <c r="AJ40" s="5">
        <v>43891</v>
      </c>
      <c r="AK40" s="3">
        <v>89.83</v>
      </c>
      <c r="AL40" s="3"/>
      <c r="AM40" s="3" t="s">
        <v>118</v>
      </c>
      <c r="AN40" s="3" t="s">
        <v>121</v>
      </c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5"/>
      <c r="BA40" s="3"/>
      <c r="BB40" s="3"/>
      <c r="BC40" s="3"/>
      <c r="BD40" s="5"/>
      <c r="BE40" s="3"/>
      <c r="BF40" s="3"/>
      <c r="BG40" s="3"/>
      <c r="BH40" s="5">
        <v>45078</v>
      </c>
      <c r="BI40" s="3"/>
      <c r="BJ40" s="3"/>
      <c r="BK40" s="3"/>
      <c r="BL40" s="5"/>
      <c r="BM40" s="3"/>
      <c r="BN40" s="3"/>
      <c r="BO40" s="5">
        <v>44986</v>
      </c>
      <c r="BP40" s="3">
        <v>21.67</v>
      </c>
      <c r="BQ40" s="3">
        <v>81.900000000000006</v>
      </c>
      <c r="BR40" s="3" t="s">
        <v>187</v>
      </c>
      <c r="BS40" s="4" t="s">
        <v>631</v>
      </c>
      <c r="BT40" s="4" t="s">
        <v>632</v>
      </c>
      <c r="BU40" s="5">
        <v>45072</v>
      </c>
      <c r="BV40" s="3">
        <v>82.44</v>
      </c>
      <c r="BW40" s="3" t="s">
        <v>106</v>
      </c>
      <c r="BX40" s="3"/>
      <c r="BY40" s="3"/>
      <c r="BZ40" s="4"/>
      <c r="CA40" s="3"/>
      <c r="CB40" s="3"/>
      <c r="CC40" s="3"/>
      <c r="CD40" s="3"/>
      <c r="CE40" s="3"/>
      <c r="CF40" s="4"/>
      <c r="CG40" s="5"/>
      <c r="CH40" s="5"/>
      <c r="CI40" s="3"/>
      <c r="CJ40" s="3"/>
      <c r="CK40" s="3"/>
      <c r="CL40" s="3"/>
      <c r="CM40" s="3" t="s">
        <v>633</v>
      </c>
      <c r="CN40" s="3"/>
      <c r="CO40" s="3"/>
      <c r="CP40" s="3"/>
      <c r="CQ40" s="3">
        <f t="shared" si="0"/>
        <v>4.09</v>
      </c>
      <c r="CR40" s="3">
        <f t="shared" si="1"/>
        <v>4.4915000000000003</v>
      </c>
      <c r="CS40" s="3">
        <f t="shared" si="2"/>
        <v>8.2439999999999998</v>
      </c>
      <c r="CT40" s="3"/>
      <c r="CU40" s="3">
        <f t="shared" si="3"/>
        <v>16.825499999999998</v>
      </c>
      <c r="CV40" s="3"/>
      <c r="CW40" s="3"/>
      <c r="CX40" s="3"/>
      <c r="CY40" s="3"/>
      <c r="CZ40" s="3"/>
      <c r="DA40" s="3"/>
      <c r="DB40" s="3"/>
      <c r="DC40" s="3"/>
      <c r="DD40" s="3">
        <f>BQ40*0.75</f>
        <v>61.425000000000004</v>
      </c>
      <c r="DE40" s="3">
        <f>DD40/100*35</f>
        <v>21.498750000000001</v>
      </c>
      <c r="DF40" s="3">
        <v>38</v>
      </c>
      <c r="DG40" s="3">
        <v>7.6</v>
      </c>
      <c r="DH40" s="3">
        <v>52.5</v>
      </c>
      <c r="DI40" s="3">
        <v>17.5</v>
      </c>
      <c r="DJ40" s="3">
        <v>8</v>
      </c>
      <c r="DK40" s="3">
        <v>4</v>
      </c>
      <c r="DL40" s="3">
        <f>CO40+CP40+CU40+6+DE40+DG40+DI40+DK40</f>
        <v>73.424250000000001</v>
      </c>
      <c r="DM40" s="3">
        <f t="shared" si="5"/>
        <v>0</v>
      </c>
      <c r="DN40" s="3">
        <f t="shared" si="6"/>
        <v>73.424250000000001</v>
      </c>
      <c r="DO40" s="3"/>
      <c r="DP40" s="3"/>
      <c r="DQ40" s="3"/>
      <c r="DR40" s="3"/>
      <c r="DS40" s="3"/>
      <c r="DT40" s="3"/>
    </row>
    <row r="41" spans="1:124" ht="34.5" customHeight="1" x14ac:dyDescent="0.25">
      <c r="A41" s="3">
        <v>40</v>
      </c>
      <c r="B41" s="3" t="s">
        <v>232</v>
      </c>
      <c r="C41" s="3" t="s">
        <v>233</v>
      </c>
      <c r="D41" s="3" t="s">
        <v>234</v>
      </c>
      <c r="E41" s="4" t="s">
        <v>235</v>
      </c>
      <c r="F41" s="3"/>
      <c r="G41" s="4"/>
      <c r="H41" s="3"/>
      <c r="I41" s="3" t="s">
        <v>236</v>
      </c>
      <c r="J41" s="3" t="s">
        <v>237</v>
      </c>
      <c r="K41" s="3"/>
      <c r="L41" s="3" t="s">
        <v>131</v>
      </c>
      <c r="M41" s="3"/>
      <c r="N41" s="5">
        <v>44978.966666666667</v>
      </c>
      <c r="O41" s="3" t="s">
        <v>103</v>
      </c>
      <c r="P41" s="3"/>
      <c r="Q41" s="3" t="s">
        <v>238</v>
      </c>
      <c r="R41" s="3" t="s">
        <v>95</v>
      </c>
      <c r="S41" s="3" t="s">
        <v>95</v>
      </c>
      <c r="T41" s="3" t="s">
        <v>116</v>
      </c>
      <c r="U41" s="3" t="s">
        <v>225</v>
      </c>
      <c r="V41" s="3" t="s">
        <v>238</v>
      </c>
      <c r="W41" s="3"/>
      <c r="X41" s="3"/>
      <c r="Y41" s="3"/>
      <c r="Z41" s="3"/>
      <c r="AA41" s="4" t="s">
        <v>239</v>
      </c>
      <c r="AB41" s="4" t="s">
        <v>120</v>
      </c>
      <c r="AC41" s="5">
        <v>42856</v>
      </c>
      <c r="AD41" s="3">
        <v>77.599999999999994</v>
      </c>
      <c r="AE41" s="3"/>
      <c r="AF41" s="3" t="s">
        <v>118</v>
      </c>
      <c r="AG41" s="3"/>
      <c r="AH41" s="4" t="s">
        <v>175</v>
      </c>
      <c r="AI41" s="4" t="s">
        <v>105</v>
      </c>
      <c r="AJ41" s="5">
        <v>43586</v>
      </c>
      <c r="AK41" s="3">
        <v>76.599999999999994</v>
      </c>
      <c r="AL41" s="3"/>
      <c r="AM41" s="3" t="s">
        <v>118</v>
      </c>
      <c r="AN41" s="3" t="s">
        <v>121</v>
      </c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5"/>
      <c r="BA41" s="3"/>
      <c r="BB41" s="3"/>
      <c r="BC41" s="3" t="s">
        <v>98</v>
      </c>
      <c r="BD41" s="5">
        <v>44958</v>
      </c>
      <c r="BE41" s="3"/>
      <c r="BF41" s="3">
        <v>72.099999999999994</v>
      </c>
      <c r="BG41" s="3"/>
      <c r="BH41" s="5"/>
      <c r="BI41" s="3"/>
      <c r="BJ41" s="3"/>
      <c r="BK41" s="3"/>
      <c r="BL41" s="5"/>
      <c r="BM41" s="3"/>
      <c r="BN41" s="3"/>
      <c r="BO41" s="5"/>
      <c r="BP41" s="3"/>
      <c r="BQ41" s="3"/>
      <c r="BR41" s="3"/>
      <c r="BS41" s="4" t="s">
        <v>162</v>
      </c>
      <c r="BT41" s="4" t="s">
        <v>240</v>
      </c>
      <c r="BU41" s="5">
        <v>44762</v>
      </c>
      <c r="BV41" s="3">
        <v>72.709999999999994</v>
      </c>
      <c r="BW41" s="3" t="s">
        <v>106</v>
      </c>
      <c r="BX41" s="3"/>
      <c r="BY41" s="3"/>
      <c r="BZ41" s="4">
        <v>2</v>
      </c>
      <c r="CA41" s="3"/>
      <c r="CB41" s="3"/>
      <c r="CC41" s="3"/>
      <c r="CD41" s="3"/>
      <c r="CE41" s="3"/>
      <c r="CF41" s="4"/>
      <c r="CG41" s="5">
        <v>44841</v>
      </c>
      <c r="CH41" s="5">
        <v>44898</v>
      </c>
      <c r="CI41" s="3"/>
      <c r="CJ41" s="3"/>
      <c r="CK41" s="3"/>
      <c r="CL41" s="3"/>
      <c r="CM41" s="3" t="s">
        <v>241</v>
      </c>
      <c r="CN41" s="3"/>
      <c r="CO41" s="3"/>
      <c r="CP41" s="3"/>
      <c r="CQ41" s="3">
        <f t="shared" si="0"/>
        <v>3.8799999999999994</v>
      </c>
      <c r="CR41" s="3">
        <f t="shared" si="1"/>
        <v>3.8299999999999996</v>
      </c>
      <c r="CS41" s="3">
        <f t="shared" si="2"/>
        <v>7.2709999999999999</v>
      </c>
      <c r="CT41" s="3"/>
      <c r="CU41" s="3">
        <f t="shared" si="3"/>
        <v>14.980999999999998</v>
      </c>
      <c r="CV41" s="3">
        <f>BF41/100*35</f>
        <v>25.234999999999999</v>
      </c>
      <c r="CW41" s="3"/>
      <c r="CX41" s="3"/>
      <c r="CY41" s="3"/>
      <c r="CZ41" s="3"/>
      <c r="DA41" s="3"/>
      <c r="DB41" s="3"/>
      <c r="DC41" s="3"/>
      <c r="DD41" s="3"/>
      <c r="DE41" s="3"/>
      <c r="DF41" s="3">
        <v>34.5</v>
      </c>
      <c r="DG41" s="3">
        <v>6.8999999999999995</v>
      </c>
      <c r="DH41" s="3">
        <v>45.5</v>
      </c>
      <c r="DI41" s="3">
        <v>15.166666666666666</v>
      </c>
      <c r="DJ41" s="3">
        <v>6.5</v>
      </c>
      <c r="DK41" s="3">
        <v>3.25</v>
      </c>
      <c r="DL41" s="3">
        <f t="shared" si="4"/>
        <v>71.532666666666657</v>
      </c>
      <c r="DM41" s="3">
        <f t="shared" si="5"/>
        <v>0</v>
      </c>
      <c r="DN41" s="3">
        <f t="shared" si="6"/>
        <v>71.532666666666657</v>
      </c>
      <c r="DO41" s="3"/>
      <c r="DP41" s="3"/>
      <c r="DQ41" s="3"/>
      <c r="DR41" s="3"/>
      <c r="DS41" s="3"/>
      <c r="DT41" s="3"/>
    </row>
    <row r="42" spans="1:124" ht="34.5" customHeight="1" x14ac:dyDescent="0.25">
      <c r="A42" s="3">
        <v>41</v>
      </c>
      <c r="B42" s="3" t="s">
        <v>485</v>
      </c>
      <c r="C42" s="3" t="s">
        <v>217</v>
      </c>
      <c r="D42" s="3" t="s">
        <v>486</v>
      </c>
      <c r="E42" s="4" t="s">
        <v>487</v>
      </c>
      <c r="F42" s="3"/>
      <c r="G42" s="4"/>
      <c r="H42" s="3" t="s">
        <v>488</v>
      </c>
      <c r="I42" s="3" t="s">
        <v>489</v>
      </c>
      <c r="J42" s="3" t="s">
        <v>490</v>
      </c>
      <c r="K42" s="3"/>
      <c r="L42" s="3" t="s">
        <v>131</v>
      </c>
      <c r="M42" s="3"/>
      <c r="N42" s="5">
        <v>45034.936805555553</v>
      </c>
      <c r="O42" s="3" t="s">
        <v>93</v>
      </c>
      <c r="P42" s="3"/>
      <c r="Q42" s="3" t="s">
        <v>491</v>
      </c>
      <c r="R42" s="3" t="s">
        <v>95</v>
      </c>
      <c r="S42" s="3" t="s">
        <v>95</v>
      </c>
      <c r="T42" s="3" t="s">
        <v>116</v>
      </c>
      <c r="U42" s="3" t="s">
        <v>133</v>
      </c>
      <c r="V42" s="3" t="s">
        <v>491</v>
      </c>
      <c r="W42" s="3"/>
      <c r="X42" s="3"/>
      <c r="Y42" s="3"/>
      <c r="Z42" s="3"/>
      <c r="AA42" s="4" t="s">
        <v>492</v>
      </c>
      <c r="AB42" s="4" t="s">
        <v>97</v>
      </c>
      <c r="AC42" s="5">
        <v>43160</v>
      </c>
      <c r="AD42" s="3">
        <v>96.8</v>
      </c>
      <c r="AE42" s="3"/>
      <c r="AF42" s="3" t="s">
        <v>118</v>
      </c>
      <c r="AG42" s="3"/>
      <c r="AH42" s="4" t="s">
        <v>492</v>
      </c>
      <c r="AI42" s="4" t="s">
        <v>97</v>
      </c>
      <c r="AJ42" s="5">
        <v>43891</v>
      </c>
      <c r="AK42" s="3">
        <v>96.5</v>
      </c>
      <c r="AL42" s="3"/>
      <c r="AM42" s="3" t="s">
        <v>118</v>
      </c>
      <c r="AN42" s="3" t="s">
        <v>121</v>
      </c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5"/>
      <c r="BA42" s="3"/>
      <c r="BB42" s="3"/>
      <c r="BC42" s="3"/>
      <c r="BD42" s="5"/>
      <c r="BE42" s="3"/>
      <c r="BF42" s="3"/>
      <c r="BG42" s="3"/>
      <c r="BH42" s="5"/>
      <c r="BI42" s="3"/>
      <c r="BJ42" s="3"/>
      <c r="BK42" s="3"/>
      <c r="BL42" s="5"/>
      <c r="BM42" s="3"/>
      <c r="BN42" s="3"/>
      <c r="BO42" s="5">
        <v>44986</v>
      </c>
      <c r="BP42" s="3">
        <v>28.67</v>
      </c>
      <c r="BQ42" s="3">
        <v>91.53</v>
      </c>
      <c r="BR42" s="3" t="s">
        <v>187</v>
      </c>
      <c r="BS42" s="4" t="s">
        <v>493</v>
      </c>
      <c r="BT42" s="4" t="s">
        <v>494</v>
      </c>
      <c r="BU42" s="5">
        <v>45047</v>
      </c>
      <c r="BV42" s="3">
        <v>86.38</v>
      </c>
      <c r="BW42" s="3" t="s">
        <v>106</v>
      </c>
      <c r="BX42" s="3"/>
      <c r="BY42" s="3"/>
      <c r="BZ42" s="4"/>
      <c r="CA42" s="3"/>
      <c r="CB42" s="3"/>
      <c r="CC42" s="3"/>
      <c r="CD42" s="3"/>
      <c r="CE42" s="3"/>
      <c r="CF42" s="4"/>
      <c r="CG42" s="5"/>
      <c r="CH42" s="5"/>
      <c r="CI42" s="3"/>
      <c r="CJ42" s="3"/>
      <c r="CK42" s="3"/>
      <c r="CL42" s="3"/>
      <c r="CM42" s="3" t="s">
        <v>495</v>
      </c>
      <c r="CN42" s="3"/>
      <c r="CO42" s="3"/>
      <c r="CP42" s="3"/>
      <c r="CQ42" s="3">
        <f t="shared" si="0"/>
        <v>4.84</v>
      </c>
      <c r="CR42" s="3">
        <f t="shared" si="1"/>
        <v>4.8250000000000002</v>
      </c>
      <c r="CS42" s="3">
        <f t="shared" si="2"/>
        <v>8.6379999999999981</v>
      </c>
      <c r="CT42" s="3"/>
      <c r="CU42" s="3">
        <f t="shared" si="3"/>
        <v>18.302999999999997</v>
      </c>
      <c r="CV42" s="3"/>
      <c r="CW42" s="3"/>
      <c r="CX42" s="3"/>
      <c r="CY42" s="3"/>
      <c r="CZ42" s="3"/>
      <c r="DA42" s="3"/>
      <c r="DB42" s="3"/>
      <c r="DC42" s="3"/>
      <c r="DD42" s="3">
        <f>BQ42*0.75</f>
        <v>68.647500000000008</v>
      </c>
      <c r="DE42" s="3">
        <f>DD42/100*35</f>
        <v>24.026625000000003</v>
      </c>
      <c r="DF42" s="3">
        <v>14.5</v>
      </c>
      <c r="DG42" s="3">
        <v>2.9</v>
      </c>
      <c r="DH42" s="3">
        <v>37</v>
      </c>
      <c r="DI42" s="3">
        <v>12.333333333333334</v>
      </c>
      <c r="DJ42" s="3">
        <v>7</v>
      </c>
      <c r="DK42" s="3">
        <v>3.5</v>
      </c>
      <c r="DL42" s="3">
        <f>CO42+CP42+CU42+6+DE42+DG42+DI42+DK42</f>
        <v>67.062958333333341</v>
      </c>
      <c r="DM42" s="3">
        <f t="shared" si="5"/>
        <v>0</v>
      </c>
      <c r="DN42" s="3">
        <f t="shared" si="6"/>
        <v>67.062958333333341</v>
      </c>
      <c r="DO42" s="3"/>
      <c r="DP42" s="3"/>
      <c r="DQ42" s="3"/>
      <c r="DR42" s="3"/>
      <c r="DS42" s="3"/>
      <c r="DT42" s="3"/>
    </row>
    <row r="43" spans="1:124" ht="34.5" customHeight="1" x14ac:dyDescent="0.25">
      <c r="A43" s="3">
        <v>42</v>
      </c>
      <c r="B43" s="3" t="s">
        <v>496</v>
      </c>
      <c r="C43" s="3" t="s">
        <v>166</v>
      </c>
      <c r="D43" s="3" t="s">
        <v>497</v>
      </c>
      <c r="E43" s="4" t="s">
        <v>498</v>
      </c>
      <c r="F43" s="3"/>
      <c r="G43" s="4"/>
      <c r="H43" s="3" t="s">
        <v>499</v>
      </c>
      <c r="I43" s="3" t="s">
        <v>500</v>
      </c>
      <c r="J43" s="3" t="s">
        <v>501</v>
      </c>
      <c r="K43" s="3"/>
      <c r="L43" s="3" t="s">
        <v>131</v>
      </c>
      <c r="M43" s="3"/>
      <c r="N43" s="5">
        <v>45035.125</v>
      </c>
      <c r="O43" s="3" t="s">
        <v>103</v>
      </c>
      <c r="P43" s="3"/>
      <c r="Q43" s="3" t="s">
        <v>502</v>
      </c>
      <c r="R43" s="3" t="s">
        <v>95</v>
      </c>
      <c r="S43" s="3" t="s">
        <v>95</v>
      </c>
      <c r="T43" s="3" t="s">
        <v>116</v>
      </c>
      <c r="U43" s="3" t="s">
        <v>225</v>
      </c>
      <c r="V43" s="3" t="s">
        <v>502</v>
      </c>
      <c r="W43" s="3"/>
      <c r="X43" s="3"/>
      <c r="Y43" s="3"/>
      <c r="Z43" s="3"/>
      <c r="AA43" s="4" t="s">
        <v>321</v>
      </c>
      <c r="AB43" s="4" t="s">
        <v>105</v>
      </c>
      <c r="AC43" s="5">
        <v>43221</v>
      </c>
      <c r="AD43" s="3">
        <v>79.599999999999994</v>
      </c>
      <c r="AE43" s="3"/>
      <c r="AF43" s="3" t="s">
        <v>118</v>
      </c>
      <c r="AG43" s="3"/>
      <c r="AH43" s="4" t="s">
        <v>321</v>
      </c>
      <c r="AI43" s="4" t="s">
        <v>105</v>
      </c>
      <c r="AJ43" s="5">
        <v>44013</v>
      </c>
      <c r="AK43" s="3">
        <v>99.4</v>
      </c>
      <c r="AL43" s="3"/>
      <c r="AM43" s="3" t="s">
        <v>118</v>
      </c>
      <c r="AN43" s="3" t="s">
        <v>121</v>
      </c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5"/>
      <c r="BA43" s="3"/>
      <c r="BB43" s="3"/>
      <c r="BC43" s="3"/>
      <c r="BD43" s="5"/>
      <c r="BE43" s="3"/>
      <c r="BF43" s="3"/>
      <c r="BG43" s="3"/>
      <c r="BH43" s="5"/>
      <c r="BI43" s="3"/>
      <c r="BJ43" s="3"/>
      <c r="BK43" s="3"/>
      <c r="BL43" s="5"/>
      <c r="BM43" s="3"/>
      <c r="BN43" s="3"/>
      <c r="BO43" s="5">
        <v>44986</v>
      </c>
      <c r="BP43" s="3">
        <v>35.67</v>
      </c>
      <c r="BQ43" s="3">
        <v>96.85</v>
      </c>
      <c r="BR43" s="3" t="s">
        <v>187</v>
      </c>
      <c r="BS43" s="4" t="s">
        <v>137</v>
      </c>
      <c r="BT43" s="4" t="s">
        <v>503</v>
      </c>
      <c r="BU43" s="5">
        <v>45078</v>
      </c>
      <c r="BV43" s="3">
        <v>82.47</v>
      </c>
      <c r="BW43" s="3" t="s">
        <v>106</v>
      </c>
      <c r="BX43" s="3"/>
      <c r="BY43" s="3"/>
      <c r="BZ43" s="4"/>
      <c r="CA43" s="3"/>
      <c r="CB43" s="3"/>
      <c r="CC43" s="3"/>
      <c r="CD43" s="3"/>
      <c r="CE43" s="3"/>
      <c r="CF43" s="4"/>
      <c r="CG43" s="5"/>
      <c r="CH43" s="5"/>
      <c r="CI43" s="3"/>
      <c r="CJ43" s="3"/>
      <c r="CK43" s="3"/>
      <c r="CL43" s="3"/>
      <c r="CM43" s="3" t="s">
        <v>504</v>
      </c>
      <c r="CN43" s="3"/>
      <c r="CO43" s="3"/>
      <c r="CP43" s="3"/>
      <c r="CQ43" s="3">
        <f t="shared" si="0"/>
        <v>3.9799999999999995</v>
      </c>
      <c r="CR43" s="3">
        <f t="shared" si="1"/>
        <v>4.9700000000000006</v>
      </c>
      <c r="CS43" s="3">
        <f t="shared" si="2"/>
        <v>8.2469999999999999</v>
      </c>
      <c r="CT43" s="3"/>
      <c r="CU43" s="3">
        <f t="shared" si="3"/>
        <v>17.196999999999999</v>
      </c>
      <c r="CV43" s="3"/>
      <c r="CW43" s="3"/>
      <c r="CX43" s="3"/>
      <c r="CY43" s="3"/>
      <c r="CZ43" s="3"/>
      <c r="DA43" s="3"/>
      <c r="DB43" s="3"/>
      <c r="DC43" s="3"/>
      <c r="DD43" s="3">
        <f>BQ43*0.75</f>
        <v>72.637499999999989</v>
      </c>
      <c r="DE43" s="3">
        <f>DD43/100*35</f>
        <v>25.423124999999995</v>
      </c>
      <c r="DF43" s="3">
        <v>32.5</v>
      </c>
      <c r="DG43" s="3">
        <v>6.5</v>
      </c>
      <c r="DH43" s="3">
        <v>46</v>
      </c>
      <c r="DI43" s="3">
        <v>15.333333333333334</v>
      </c>
      <c r="DJ43" s="3">
        <v>7</v>
      </c>
      <c r="DK43" s="3">
        <v>3.5</v>
      </c>
      <c r="DL43" s="3">
        <f>CO43+CP43+CU43+6+DE43+DG43+DI43+DK43</f>
        <v>73.95345833333333</v>
      </c>
      <c r="DM43" s="3">
        <f t="shared" si="5"/>
        <v>0</v>
      </c>
      <c r="DN43" s="3">
        <f t="shared" si="6"/>
        <v>73.95345833333333</v>
      </c>
      <c r="DO43" s="3"/>
      <c r="DP43" s="3"/>
      <c r="DQ43" s="3"/>
      <c r="DR43" s="3"/>
      <c r="DS43" s="3"/>
      <c r="DT43" s="3"/>
    </row>
    <row r="44" spans="1:124" ht="34.5" customHeight="1" x14ac:dyDescent="0.25">
      <c r="A44" s="3">
        <v>43</v>
      </c>
      <c r="B44" s="3" t="s">
        <v>524</v>
      </c>
      <c r="C44" s="3" t="s">
        <v>372</v>
      </c>
      <c r="D44" s="3" t="s">
        <v>525</v>
      </c>
      <c r="E44" s="4" t="s">
        <v>526</v>
      </c>
      <c r="F44" s="3"/>
      <c r="G44" s="4"/>
      <c r="H44" s="3"/>
      <c r="I44" s="3" t="s">
        <v>527</v>
      </c>
      <c r="J44" s="3" t="s">
        <v>528</v>
      </c>
      <c r="K44" s="3"/>
      <c r="L44" s="3" t="s">
        <v>131</v>
      </c>
      <c r="M44" s="3"/>
      <c r="N44" s="5">
        <v>45038.666666666664</v>
      </c>
      <c r="O44" s="3" t="s">
        <v>93</v>
      </c>
      <c r="P44" s="3"/>
      <c r="Q44" s="3" t="s">
        <v>529</v>
      </c>
      <c r="R44" s="3" t="s">
        <v>224</v>
      </c>
      <c r="S44" s="3" t="s">
        <v>224</v>
      </c>
      <c r="T44" s="3" t="s">
        <v>160</v>
      </c>
      <c r="U44" s="3" t="s">
        <v>262</v>
      </c>
      <c r="V44" s="3" t="s">
        <v>529</v>
      </c>
      <c r="W44" s="3" t="s">
        <v>174</v>
      </c>
      <c r="X44" s="3">
        <v>44866</v>
      </c>
      <c r="Y44" s="3">
        <v>16.7</v>
      </c>
      <c r="Z44" s="3">
        <v>50.5</v>
      </c>
      <c r="AA44" s="4" t="s">
        <v>530</v>
      </c>
      <c r="AB44" s="4" t="s">
        <v>97</v>
      </c>
      <c r="AC44" s="5">
        <v>42064</v>
      </c>
      <c r="AD44" s="3">
        <v>98.8</v>
      </c>
      <c r="AE44" s="3"/>
      <c r="AF44" s="3" t="s">
        <v>118</v>
      </c>
      <c r="AG44" s="3"/>
      <c r="AH44" s="4" t="s">
        <v>531</v>
      </c>
      <c r="AI44" s="4" t="s">
        <v>97</v>
      </c>
      <c r="AJ44" s="5">
        <v>42795</v>
      </c>
      <c r="AK44" s="3">
        <v>91.5</v>
      </c>
      <c r="AL44" s="3"/>
      <c r="AM44" s="3" t="s">
        <v>118</v>
      </c>
      <c r="AN44" s="3" t="s">
        <v>121</v>
      </c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5"/>
      <c r="BA44" s="3"/>
      <c r="BB44" s="3"/>
      <c r="BC44" s="3"/>
      <c r="BD44" s="5"/>
      <c r="BE44" s="3"/>
      <c r="BF44" s="3"/>
      <c r="BG44" s="3"/>
      <c r="BH44" s="5"/>
      <c r="BI44" s="3"/>
      <c r="BJ44" s="3"/>
      <c r="BK44" s="3"/>
      <c r="BL44" s="5"/>
      <c r="BM44" s="3"/>
      <c r="BN44" s="3"/>
      <c r="BO44" s="5"/>
      <c r="BP44" s="3"/>
      <c r="BQ44" s="3"/>
      <c r="BR44" s="3"/>
      <c r="BS44" s="4" t="s">
        <v>443</v>
      </c>
      <c r="BT44" s="4" t="s">
        <v>532</v>
      </c>
      <c r="BU44" s="5">
        <v>44392</v>
      </c>
      <c r="BV44" s="3">
        <v>86.7</v>
      </c>
      <c r="BW44" s="3" t="s">
        <v>202</v>
      </c>
      <c r="BX44" s="3"/>
      <c r="BY44" s="3"/>
      <c r="BZ44" s="4">
        <v>24</v>
      </c>
      <c r="CA44" s="3"/>
      <c r="CB44" s="3"/>
      <c r="CC44" s="3"/>
      <c r="CD44" s="3"/>
      <c r="CE44" s="3"/>
      <c r="CF44" s="4" t="s">
        <v>533</v>
      </c>
      <c r="CG44" s="5">
        <v>44361</v>
      </c>
      <c r="CH44" s="5">
        <v>24</v>
      </c>
      <c r="CI44" s="3"/>
      <c r="CJ44" s="3"/>
      <c r="CK44" s="3"/>
      <c r="CL44" s="3"/>
      <c r="CM44" s="3"/>
      <c r="CN44" s="3"/>
      <c r="CO44" s="3"/>
      <c r="CP44" s="3">
        <v>3</v>
      </c>
      <c r="CQ44" s="3">
        <f t="shared" si="0"/>
        <v>4.9399999999999995</v>
      </c>
      <c r="CR44" s="3">
        <f t="shared" si="1"/>
        <v>4.5750000000000002</v>
      </c>
      <c r="CS44" s="3">
        <f t="shared" si="2"/>
        <v>8.67</v>
      </c>
      <c r="CT44" s="3"/>
      <c r="CU44" s="3">
        <f t="shared" si="3"/>
        <v>18.185000000000002</v>
      </c>
      <c r="CV44" s="3"/>
      <c r="CW44" s="3">
        <f>Z44+(100/Z44)*12.5</f>
        <v>75.252475247524757</v>
      </c>
      <c r="CX44" s="3"/>
      <c r="CY44" s="3">
        <f>CW44/100*35</f>
        <v>26.338366336633662</v>
      </c>
      <c r="CZ44" s="3"/>
      <c r="DA44" s="3"/>
      <c r="DB44" s="3"/>
      <c r="DC44" s="3"/>
      <c r="DD44" s="3"/>
      <c r="DE44" s="3"/>
      <c r="DF44" s="3">
        <v>33.5</v>
      </c>
      <c r="DG44" s="3">
        <v>6.7</v>
      </c>
      <c r="DH44" s="3">
        <v>46</v>
      </c>
      <c r="DI44" s="3">
        <v>15.333333333333334</v>
      </c>
      <c r="DJ44" s="3">
        <v>8</v>
      </c>
      <c r="DK44" s="3">
        <v>4</v>
      </c>
      <c r="DL44" s="3">
        <f>CO44+CP44+CU44+6+CY44+DG44+DI44+DK44</f>
        <v>79.556699669967003</v>
      </c>
      <c r="DM44" s="3">
        <f t="shared" si="5"/>
        <v>0</v>
      </c>
      <c r="DN44" s="3">
        <f t="shared" si="6"/>
        <v>79.556699669967003</v>
      </c>
      <c r="DO44" s="3"/>
      <c r="DP44" s="3"/>
      <c r="DQ44" s="3"/>
      <c r="DR44" s="3"/>
      <c r="DS44" s="3"/>
      <c r="DT44" s="3"/>
    </row>
    <row r="45" spans="1:124" ht="34.5" customHeight="1" x14ac:dyDescent="0.25">
      <c r="A45" s="3">
        <v>44</v>
      </c>
      <c r="B45" s="3" t="s">
        <v>325</v>
      </c>
      <c r="C45" s="3" t="s">
        <v>326</v>
      </c>
      <c r="D45" s="3" t="s">
        <v>327</v>
      </c>
      <c r="E45" s="4" t="s">
        <v>328</v>
      </c>
      <c r="F45" s="3"/>
      <c r="G45" s="4"/>
      <c r="H45" s="3" t="s">
        <v>329</v>
      </c>
      <c r="I45" s="3" t="s">
        <v>330</v>
      </c>
      <c r="J45" s="3" t="s">
        <v>331</v>
      </c>
      <c r="K45" s="3"/>
      <c r="L45" s="3" t="s">
        <v>131</v>
      </c>
      <c r="M45" s="3"/>
      <c r="N45" s="5">
        <v>45002.455555555556</v>
      </c>
      <c r="O45" s="3" t="s">
        <v>93</v>
      </c>
      <c r="P45" s="3"/>
      <c r="Q45" s="3" t="s">
        <v>332</v>
      </c>
      <c r="R45" s="3" t="s">
        <v>95</v>
      </c>
      <c r="S45" s="3" t="s">
        <v>95</v>
      </c>
      <c r="T45" s="3" t="s">
        <v>160</v>
      </c>
      <c r="U45" s="3" t="s">
        <v>172</v>
      </c>
      <c r="V45" s="3" t="s">
        <v>332</v>
      </c>
      <c r="W45" s="3"/>
      <c r="X45" s="3"/>
      <c r="Y45" s="3"/>
      <c r="Z45" s="3"/>
      <c r="AA45" s="4" t="s">
        <v>333</v>
      </c>
      <c r="AB45" s="4" t="s">
        <v>97</v>
      </c>
      <c r="AC45" s="5">
        <v>43160</v>
      </c>
      <c r="AD45" s="3">
        <v>89.4</v>
      </c>
      <c r="AE45" s="3"/>
      <c r="AF45" s="3" t="s">
        <v>118</v>
      </c>
      <c r="AG45" s="3"/>
      <c r="AH45" s="4" t="s">
        <v>334</v>
      </c>
      <c r="AI45" s="4" t="s">
        <v>97</v>
      </c>
      <c r="AJ45" s="5">
        <v>43891</v>
      </c>
      <c r="AK45" s="3">
        <v>83.83</v>
      </c>
      <c r="AL45" s="3"/>
      <c r="AM45" s="3" t="s">
        <v>118</v>
      </c>
      <c r="AN45" s="3" t="s">
        <v>121</v>
      </c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5"/>
      <c r="BA45" s="3"/>
      <c r="BB45" s="3"/>
      <c r="BC45" s="3" t="s">
        <v>98</v>
      </c>
      <c r="BD45" s="5">
        <v>44986</v>
      </c>
      <c r="BE45" s="3">
        <v>583.5</v>
      </c>
      <c r="BF45" s="3">
        <v>64.45</v>
      </c>
      <c r="BG45" s="3"/>
      <c r="BH45" s="5"/>
      <c r="BI45" s="3"/>
      <c r="BJ45" s="3"/>
      <c r="BK45" s="3"/>
      <c r="BL45" s="5"/>
      <c r="BM45" s="3"/>
      <c r="BN45" s="3"/>
      <c r="BO45" s="5"/>
      <c r="BP45" s="3"/>
      <c r="BQ45" s="3">
        <v>98</v>
      </c>
      <c r="BR45" s="3" t="s">
        <v>187</v>
      </c>
      <c r="BS45" s="4" t="s">
        <v>335</v>
      </c>
      <c r="BT45" s="4" t="s">
        <v>336</v>
      </c>
      <c r="BU45" s="5">
        <v>45063</v>
      </c>
      <c r="BV45" s="3">
        <v>71.39</v>
      </c>
      <c r="BW45" s="3" t="s">
        <v>106</v>
      </c>
      <c r="BX45" s="3"/>
      <c r="BY45" s="3"/>
      <c r="BZ45" s="4"/>
      <c r="CA45" s="3"/>
      <c r="CB45" s="3"/>
      <c r="CC45" s="3"/>
      <c r="CD45" s="3"/>
      <c r="CE45" s="3"/>
      <c r="CF45" s="4"/>
      <c r="CG45" s="5"/>
      <c r="CH45" s="5"/>
      <c r="CI45" s="3"/>
      <c r="CJ45" s="3"/>
      <c r="CK45" s="3"/>
      <c r="CL45" s="3"/>
      <c r="CM45" s="3" t="s">
        <v>337</v>
      </c>
      <c r="CN45" s="3"/>
      <c r="CO45" s="3"/>
      <c r="CP45" s="3"/>
      <c r="CQ45" s="3">
        <f t="shared" si="0"/>
        <v>4.47</v>
      </c>
      <c r="CR45" s="3">
        <f t="shared" si="1"/>
        <v>4.1914999999999996</v>
      </c>
      <c r="CS45" s="3">
        <f t="shared" si="2"/>
        <v>7.1389999999999993</v>
      </c>
      <c r="CT45" s="3"/>
      <c r="CU45" s="3">
        <f t="shared" si="3"/>
        <v>15.8005</v>
      </c>
      <c r="CV45" s="3">
        <f>BF45/100*35</f>
        <v>22.557500000000001</v>
      </c>
      <c r="CW45" s="3"/>
      <c r="CX45" s="3"/>
      <c r="CY45" s="3"/>
      <c r="CZ45" s="3"/>
      <c r="DA45" s="3"/>
      <c r="DB45" s="3"/>
      <c r="DC45" s="3"/>
      <c r="DD45" s="3">
        <f>BQ45*0.75</f>
        <v>73.5</v>
      </c>
      <c r="DE45" s="3">
        <f>DD45/100*35</f>
        <v>25.724999999999998</v>
      </c>
      <c r="DF45" s="3">
        <v>41.5</v>
      </c>
      <c r="DG45" s="3">
        <v>8.2999999999999989</v>
      </c>
      <c r="DH45" s="3">
        <v>49</v>
      </c>
      <c r="DI45" s="3">
        <v>16.333333333333332</v>
      </c>
      <c r="DJ45" s="3">
        <v>7</v>
      </c>
      <c r="DK45" s="3">
        <v>3.5</v>
      </c>
      <c r="DL45" s="3">
        <f t="shared" si="4"/>
        <v>72.49133333333333</v>
      </c>
      <c r="DM45" s="3">
        <f t="shared" si="5"/>
        <v>0</v>
      </c>
      <c r="DN45" s="3">
        <f t="shared" si="6"/>
        <v>72.49133333333333</v>
      </c>
      <c r="DO45" s="3"/>
      <c r="DP45" s="3"/>
      <c r="DQ45" s="3"/>
      <c r="DR45" s="3"/>
      <c r="DS45" s="3"/>
      <c r="DT45" s="3"/>
    </row>
    <row r="46" spans="1:124" ht="34.5" customHeight="1" x14ac:dyDescent="0.25">
      <c r="A46" s="3">
        <v>45</v>
      </c>
      <c r="B46" s="3" t="s">
        <v>254</v>
      </c>
      <c r="C46" s="3" t="s">
        <v>255</v>
      </c>
      <c r="D46" s="3" t="s">
        <v>256</v>
      </c>
      <c r="E46" s="4" t="s">
        <v>257</v>
      </c>
      <c r="F46" s="3"/>
      <c r="G46" s="4"/>
      <c r="H46" s="3"/>
      <c r="I46" s="3" t="s">
        <v>258</v>
      </c>
      <c r="J46" s="3" t="s">
        <v>259</v>
      </c>
      <c r="K46" s="3"/>
      <c r="L46" s="3" t="s">
        <v>131</v>
      </c>
      <c r="M46" s="3" t="s">
        <v>260</v>
      </c>
      <c r="N46" s="5">
        <v>44982.820138888892</v>
      </c>
      <c r="O46" s="3" t="s">
        <v>93</v>
      </c>
      <c r="P46" s="3"/>
      <c r="Q46" s="3" t="s">
        <v>261</v>
      </c>
      <c r="R46" s="3" t="s">
        <v>95</v>
      </c>
      <c r="S46" s="3" t="s">
        <v>260</v>
      </c>
      <c r="T46" s="3" t="s">
        <v>116</v>
      </c>
      <c r="U46" s="3" t="s">
        <v>262</v>
      </c>
      <c r="V46" s="3" t="s">
        <v>261</v>
      </c>
      <c r="W46" s="3"/>
      <c r="X46" s="3"/>
      <c r="Y46" s="3"/>
      <c r="Z46" s="3"/>
      <c r="AA46" s="4" t="s">
        <v>263</v>
      </c>
      <c r="AB46" s="4" t="s">
        <v>97</v>
      </c>
      <c r="AC46" s="5">
        <v>42795</v>
      </c>
      <c r="AD46" s="3">
        <v>92</v>
      </c>
      <c r="AE46" s="3"/>
      <c r="AF46" s="3" t="s">
        <v>118</v>
      </c>
      <c r="AG46" s="3"/>
      <c r="AH46" s="4" t="s">
        <v>264</v>
      </c>
      <c r="AI46" s="4" t="s">
        <v>97</v>
      </c>
      <c r="AJ46" s="5">
        <v>43525</v>
      </c>
      <c r="AK46" s="3">
        <v>63.5</v>
      </c>
      <c r="AL46" s="3"/>
      <c r="AM46" s="3" t="s">
        <v>118</v>
      </c>
      <c r="AN46" s="3" t="s">
        <v>121</v>
      </c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5"/>
      <c r="BA46" s="3"/>
      <c r="BB46" s="3"/>
      <c r="BC46" s="3"/>
      <c r="BD46" s="5"/>
      <c r="BE46" s="3"/>
      <c r="BF46" s="3"/>
      <c r="BG46" s="3" t="s">
        <v>98</v>
      </c>
      <c r="BH46" s="5"/>
      <c r="BI46" s="3"/>
      <c r="BJ46" s="3">
        <v>99.43</v>
      </c>
      <c r="BK46" s="3"/>
      <c r="BL46" s="5"/>
      <c r="BM46" s="3"/>
      <c r="BN46" s="3"/>
      <c r="BO46" s="5"/>
      <c r="BP46" s="3"/>
      <c r="BQ46" s="3"/>
      <c r="BR46" s="3"/>
      <c r="BS46" s="4" t="s">
        <v>265</v>
      </c>
      <c r="BT46" s="4" t="s">
        <v>266</v>
      </c>
      <c r="BU46" s="5">
        <v>45031</v>
      </c>
      <c r="BV46" s="3">
        <v>83.6</v>
      </c>
      <c r="BW46" s="3" t="s">
        <v>267</v>
      </c>
      <c r="BX46" s="3">
        <v>1</v>
      </c>
      <c r="BY46" s="3">
        <v>0</v>
      </c>
      <c r="BZ46" s="4"/>
      <c r="CA46" s="3"/>
      <c r="CB46" s="3"/>
      <c r="CC46" s="3"/>
      <c r="CD46" s="3"/>
      <c r="CE46" s="3"/>
      <c r="CF46" s="4"/>
      <c r="CG46" s="5"/>
      <c r="CH46" s="5"/>
      <c r="CI46" s="3"/>
      <c r="CJ46" s="3"/>
      <c r="CK46" s="3"/>
      <c r="CL46" s="3"/>
      <c r="CM46" s="3" t="s">
        <v>268</v>
      </c>
      <c r="CN46" s="3"/>
      <c r="CO46" s="3"/>
      <c r="CP46" s="3"/>
      <c r="CQ46" s="3">
        <f t="shared" si="0"/>
        <v>4.6000000000000005</v>
      </c>
      <c r="CR46" s="3">
        <f t="shared" si="1"/>
        <v>3.1749999999999998</v>
      </c>
      <c r="CS46" s="3">
        <f t="shared" si="2"/>
        <v>8.36</v>
      </c>
      <c r="CT46" s="3"/>
      <c r="CU46" s="3">
        <f t="shared" si="3"/>
        <v>16.134999999999998</v>
      </c>
      <c r="CV46" s="3">
        <f>BJ46/100*35</f>
        <v>34.8005</v>
      </c>
      <c r="CW46" s="3"/>
      <c r="CX46" s="3"/>
      <c r="CY46" s="3"/>
      <c r="CZ46" s="3"/>
      <c r="DA46" s="3"/>
      <c r="DB46" s="3"/>
      <c r="DC46" s="3"/>
      <c r="DD46" s="3"/>
      <c r="DE46" s="3"/>
      <c r="DF46" s="3">
        <v>34.5</v>
      </c>
      <c r="DG46" s="3">
        <v>6.8999999999999995</v>
      </c>
      <c r="DH46" s="3">
        <v>47</v>
      </c>
      <c r="DI46" s="3">
        <v>15.666666666666666</v>
      </c>
      <c r="DJ46" s="3">
        <v>7</v>
      </c>
      <c r="DK46" s="3">
        <v>3.5</v>
      </c>
      <c r="DL46" s="3">
        <f t="shared" si="4"/>
        <v>83.002166666666668</v>
      </c>
      <c r="DM46" s="3">
        <f t="shared" si="5"/>
        <v>0</v>
      </c>
      <c r="DN46" s="3">
        <f t="shared" si="6"/>
        <v>83.002166666666668</v>
      </c>
      <c r="DO46" s="3"/>
      <c r="DP46" s="3"/>
      <c r="DQ46" s="3"/>
      <c r="DR46" s="3"/>
      <c r="DS46" s="3"/>
      <c r="DT46" s="3"/>
    </row>
    <row r="47" spans="1:124" ht="34.5" customHeight="1" x14ac:dyDescent="0.25">
      <c r="A47" s="3">
        <v>46</v>
      </c>
      <c r="B47" s="3" t="s">
        <v>141</v>
      </c>
      <c r="C47" s="3" t="s">
        <v>142</v>
      </c>
      <c r="D47" s="3" t="s">
        <v>143</v>
      </c>
      <c r="E47" s="4" t="s">
        <v>144</v>
      </c>
      <c r="F47" s="3"/>
      <c r="G47" s="4" t="s">
        <v>111</v>
      </c>
      <c r="H47" s="3"/>
      <c r="I47" s="3" t="s">
        <v>145</v>
      </c>
      <c r="J47" s="3" t="s">
        <v>146</v>
      </c>
      <c r="K47" s="3"/>
      <c r="L47" s="3" t="s">
        <v>147</v>
      </c>
      <c r="M47" s="3"/>
      <c r="N47" s="5">
        <v>44913.550694444442</v>
      </c>
      <c r="O47" s="3" t="s">
        <v>103</v>
      </c>
      <c r="P47" s="3"/>
      <c r="Q47" s="3" t="s">
        <v>148</v>
      </c>
      <c r="R47" s="3" t="s">
        <v>95</v>
      </c>
      <c r="S47" s="3" t="s">
        <v>95</v>
      </c>
      <c r="T47" s="3" t="s">
        <v>116</v>
      </c>
      <c r="U47" s="3"/>
      <c r="V47" s="3" t="s">
        <v>148</v>
      </c>
      <c r="W47" s="3"/>
      <c r="X47" s="3"/>
      <c r="Y47" s="3"/>
      <c r="Z47" s="3"/>
      <c r="AA47" s="4" t="s">
        <v>149</v>
      </c>
      <c r="AB47" s="4" t="s">
        <v>120</v>
      </c>
      <c r="AC47" s="5">
        <v>43221</v>
      </c>
      <c r="AD47" s="3">
        <v>81</v>
      </c>
      <c r="AE47" s="3"/>
      <c r="AF47" s="3" t="s">
        <v>118</v>
      </c>
      <c r="AG47" s="3"/>
      <c r="AH47" s="4" t="s">
        <v>149</v>
      </c>
      <c r="AI47" s="4" t="s">
        <v>120</v>
      </c>
      <c r="AJ47" s="5">
        <v>43952</v>
      </c>
      <c r="AK47" s="3">
        <v>83.8</v>
      </c>
      <c r="AL47" s="3"/>
      <c r="AM47" s="3" t="s">
        <v>118</v>
      </c>
      <c r="AN47" s="3" t="s">
        <v>121</v>
      </c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5"/>
      <c r="BA47" s="3"/>
      <c r="BB47" s="3"/>
      <c r="BC47" s="3"/>
      <c r="BD47" s="5"/>
      <c r="BE47" s="3"/>
      <c r="BF47" s="3"/>
      <c r="BG47" s="3"/>
      <c r="BH47" s="5"/>
      <c r="BI47" s="3"/>
      <c r="BJ47" s="3"/>
      <c r="BK47" s="3"/>
      <c r="BL47" s="5"/>
      <c r="BM47" s="3"/>
      <c r="BN47" s="3"/>
      <c r="BO47" s="5"/>
      <c r="BP47" s="3"/>
      <c r="BQ47" s="3"/>
      <c r="BR47" s="3"/>
      <c r="BS47" s="4" t="s">
        <v>150</v>
      </c>
      <c r="BT47" s="4" t="s">
        <v>151</v>
      </c>
      <c r="BU47" s="5">
        <v>45089</v>
      </c>
      <c r="BV47" s="3">
        <v>87</v>
      </c>
      <c r="BW47" s="3" t="s">
        <v>106</v>
      </c>
      <c r="BX47" s="3">
        <v>0</v>
      </c>
      <c r="BY47" s="3">
        <v>0</v>
      </c>
      <c r="BZ47" s="4"/>
      <c r="CA47" s="3"/>
      <c r="CB47" s="3"/>
      <c r="CC47" s="3"/>
      <c r="CD47" s="3"/>
      <c r="CE47" s="3"/>
      <c r="CF47" s="4"/>
      <c r="CG47" s="5"/>
      <c r="CH47" s="5"/>
      <c r="CI47" s="3" t="s">
        <v>152</v>
      </c>
      <c r="CJ47" s="3"/>
      <c r="CK47" s="3">
        <v>84.69</v>
      </c>
      <c r="CL47" s="3" t="s">
        <v>152</v>
      </c>
      <c r="CM47" s="3" t="s">
        <v>145</v>
      </c>
      <c r="CN47" s="3"/>
      <c r="CO47" s="3"/>
      <c r="CP47" s="3"/>
      <c r="CQ47" s="3">
        <f t="shared" si="0"/>
        <v>4.0500000000000007</v>
      </c>
      <c r="CR47" s="3">
        <f t="shared" si="1"/>
        <v>4.1899999999999995</v>
      </c>
      <c r="CS47" s="3">
        <f t="shared" si="2"/>
        <v>8.6999999999999993</v>
      </c>
      <c r="CT47" s="3"/>
      <c r="CU47" s="3">
        <f t="shared" si="3"/>
        <v>16.939999999999998</v>
      </c>
      <c r="CV47" s="3"/>
      <c r="CW47" s="3"/>
      <c r="CX47" s="3"/>
      <c r="CY47" s="3"/>
      <c r="CZ47" s="3"/>
      <c r="DA47" s="3">
        <f>CK47+(100/CK47)*12.5</f>
        <v>99.449711890423899</v>
      </c>
      <c r="DB47" s="3"/>
      <c r="DC47" s="3">
        <f>DA47/100*35</f>
        <v>34.807399161648362</v>
      </c>
      <c r="DD47" s="3"/>
      <c r="DE47" s="3"/>
      <c r="DF47" s="3">
        <v>40.5</v>
      </c>
      <c r="DG47" s="3">
        <v>8.1000000000000014</v>
      </c>
      <c r="DH47" s="3">
        <v>49.5</v>
      </c>
      <c r="DI47" s="3">
        <v>16.5</v>
      </c>
      <c r="DJ47" s="3">
        <v>7.5</v>
      </c>
      <c r="DK47" s="3">
        <v>3.75</v>
      </c>
      <c r="DL47" s="3">
        <f>CO47+CP47+CU47+6+DC47+DG47+DI47+DK47</f>
        <v>86.097399161648354</v>
      </c>
      <c r="DM47" s="3">
        <f t="shared" si="5"/>
        <v>0</v>
      </c>
      <c r="DN47" s="3">
        <f t="shared" si="6"/>
        <v>86.097399161648354</v>
      </c>
      <c r="DO47" s="3"/>
      <c r="DP47" s="3"/>
      <c r="DQ47" s="3"/>
      <c r="DR47" s="3"/>
      <c r="DS47" s="3"/>
      <c r="DT47" s="3"/>
    </row>
    <row r="48" spans="1:124" ht="34.5" customHeight="1" x14ac:dyDescent="0.25">
      <c r="A48" s="3">
        <v>47</v>
      </c>
      <c r="B48" s="3" t="s">
        <v>567</v>
      </c>
      <c r="C48" s="3" t="s">
        <v>568</v>
      </c>
      <c r="D48" s="3" t="s">
        <v>569</v>
      </c>
      <c r="E48" s="4" t="s">
        <v>570</v>
      </c>
      <c r="F48" s="3"/>
      <c r="G48" s="4"/>
      <c r="H48" s="3"/>
      <c r="I48" s="3" t="s">
        <v>571</v>
      </c>
      <c r="J48" s="3" t="s">
        <v>572</v>
      </c>
      <c r="L48" s="3" t="s">
        <v>147</v>
      </c>
      <c r="M48" s="3"/>
      <c r="N48" s="5">
        <v>45047.789583333331</v>
      </c>
      <c r="O48" s="3" t="s">
        <v>93</v>
      </c>
      <c r="P48" s="3"/>
      <c r="Q48" s="3" t="s">
        <v>573</v>
      </c>
      <c r="R48" s="3" t="s">
        <v>95</v>
      </c>
      <c r="S48" s="3" t="s">
        <v>574</v>
      </c>
      <c r="T48" s="3" t="s">
        <v>116</v>
      </c>
      <c r="U48" s="3" t="s">
        <v>575</v>
      </c>
      <c r="V48" s="3" t="s">
        <v>573</v>
      </c>
      <c r="W48" s="3"/>
      <c r="X48" s="3"/>
      <c r="Y48" s="3"/>
      <c r="Z48" s="3"/>
      <c r="AA48" s="4" t="s">
        <v>576</v>
      </c>
      <c r="AB48" s="4" t="s">
        <v>97</v>
      </c>
      <c r="AC48" s="5">
        <v>43160</v>
      </c>
      <c r="AD48" s="3">
        <v>93.8</v>
      </c>
      <c r="AE48" s="3"/>
      <c r="AF48" s="3" t="s">
        <v>118</v>
      </c>
      <c r="AG48" s="3"/>
      <c r="AH48" s="4" t="s">
        <v>576</v>
      </c>
      <c r="AI48" s="4" t="s">
        <v>97</v>
      </c>
      <c r="AJ48" s="5">
        <v>43891</v>
      </c>
      <c r="AK48" s="3">
        <v>74.16</v>
      </c>
      <c r="AL48" s="3"/>
      <c r="AM48" s="3" t="s">
        <v>118</v>
      </c>
      <c r="AN48" s="3" t="s">
        <v>121</v>
      </c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5"/>
      <c r="BA48" s="3"/>
      <c r="BB48" s="3"/>
      <c r="BC48" s="3"/>
      <c r="BD48" s="5"/>
      <c r="BE48" s="3"/>
      <c r="BF48" s="3"/>
      <c r="BG48" s="3" t="s">
        <v>98</v>
      </c>
      <c r="BH48" s="5"/>
      <c r="BI48" s="3"/>
      <c r="BJ48" s="3">
        <v>93.7</v>
      </c>
      <c r="BK48" s="3"/>
      <c r="BL48" s="5"/>
      <c r="BM48" s="3"/>
      <c r="BN48" s="3"/>
      <c r="BO48" s="5">
        <v>44986</v>
      </c>
      <c r="BP48" s="3">
        <v>96.45</v>
      </c>
      <c r="BQ48" s="3">
        <v>96.45</v>
      </c>
      <c r="BR48" s="3" t="s">
        <v>187</v>
      </c>
      <c r="BS48" s="4" t="s">
        <v>577</v>
      </c>
      <c r="BT48" s="4" t="s">
        <v>578</v>
      </c>
      <c r="BU48" s="5">
        <v>45077</v>
      </c>
      <c r="BV48" s="3">
        <v>90.4</v>
      </c>
      <c r="BW48" s="3" t="s">
        <v>139</v>
      </c>
      <c r="BX48" s="3"/>
      <c r="BY48" s="3"/>
      <c r="BZ48" s="4"/>
      <c r="CA48" s="3"/>
      <c r="CB48" s="3"/>
      <c r="CC48" s="3"/>
      <c r="CD48" s="3"/>
      <c r="CE48" s="3"/>
      <c r="CF48" s="4"/>
      <c r="CG48" s="5"/>
      <c r="CH48" s="5"/>
      <c r="CI48" s="3"/>
      <c r="CJ48" s="3"/>
      <c r="CK48" s="3"/>
      <c r="CL48" s="3"/>
      <c r="CM48" s="3"/>
      <c r="CN48" s="3"/>
      <c r="CO48" s="3"/>
      <c r="CP48" s="3"/>
      <c r="CQ48" s="3">
        <f t="shared" si="0"/>
        <v>4.6899999999999995</v>
      </c>
      <c r="CR48" s="3">
        <f t="shared" si="1"/>
        <v>3.7079999999999997</v>
      </c>
      <c r="CS48" s="3">
        <f t="shared" si="2"/>
        <v>9.0400000000000009</v>
      </c>
      <c r="CT48" s="3"/>
      <c r="CU48" s="3">
        <f t="shared" si="3"/>
        <v>17.438000000000002</v>
      </c>
      <c r="CV48" s="3">
        <f>BJ48/100*35</f>
        <v>32.795000000000002</v>
      </c>
      <c r="CW48" s="3"/>
      <c r="CX48" s="3"/>
      <c r="CY48" s="3"/>
      <c r="CZ48" s="3"/>
      <c r="DA48" s="3"/>
      <c r="DB48" s="3"/>
      <c r="DC48" s="3"/>
      <c r="DD48" s="3">
        <f>BQ48*0.75</f>
        <v>72.337500000000006</v>
      </c>
      <c r="DE48" s="3">
        <f>DD48/100*35</f>
        <v>25.318125000000002</v>
      </c>
      <c r="DF48" s="3">
        <v>33.25</v>
      </c>
      <c r="DG48" s="3">
        <v>6.65</v>
      </c>
      <c r="DH48" s="3">
        <v>40.5</v>
      </c>
      <c r="DI48" s="3">
        <v>13.5</v>
      </c>
      <c r="DJ48" s="3">
        <v>7</v>
      </c>
      <c r="DK48" s="3">
        <v>3.5</v>
      </c>
      <c r="DL48" s="3">
        <f t="shared" si="4"/>
        <v>79.88300000000001</v>
      </c>
      <c r="DM48" s="3">
        <f t="shared" si="5"/>
        <v>0</v>
      </c>
      <c r="DN48" s="3">
        <f t="shared" si="6"/>
        <v>79.88300000000001</v>
      </c>
      <c r="DO48" s="3"/>
      <c r="DP48" s="3"/>
      <c r="DQ48" s="3"/>
      <c r="DR48" s="3"/>
      <c r="DS48" s="3"/>
      <c r="DT48" s="3"/>
    </row>
    <row r="49" spans="1:124" ht="34.5" customHeight="1" x14ac:dyDescent="0.25">
      <c r="A49" s="3">
        <v>48</v>
      </c>
      <c r="B49" s="3" t="s">
        <v>634</v>
      </c>
      <c r="C49" s="3" t="s">
        <v>206</v>
      </c>
      <c r="D49" s="3" t="s">
        <v>635</v>
      </c>
      <c r="E49" s="4" t="s">
        <v>636</v>
      </c>
      <c r="F49" s="3"/>
      <c r="G49" s="4"/>
      <c r="H49" s="3"/>
      <c r="I49" s="3" t="s">
        <v>637</v>
      </c>
      <c r="J49" s="3" t="s">
        <v>638</v>
      </c>
      <c r="K49" s="3"/>
      <c r="L49" s="3" t="s">
        <v>131</v>
      </c>
      <c r="M49" s="3" t="s">
        <v>95</v>
      </c>
      <c r="N49" s="5">
        <v>45075.908333333333</v>
      </c>
      <c r="O49" s="3" t="s">
        <v>93</v>
      </c>
      <c r="P49" s="3"/>
      <c r="Q49" s="3" t="s">
        <v>639</v>
      </c>
      <c r="R49" s="3" t="s">
        <v>95</v>
      </c>
      <c r="S49" s="3" t="s">
        <v>95</v>
      </c>
      <c r="T49" s="3" t="s">
        <v>160</v>
      </c>
      <c r="U49" s="3" t="s">
        <v>172</v>
      </c>
      <c r="V49" s="3" t="s">
        <v>639</v>
      </c>
      <c r="W49" s="3"/>
      <c r="X49" s="3"/>
      <c r="Y49" s="3"/>
      <c r="Z49" s="3"/>
      <c r="AA49" s="4" t="s">
        <v>640</v>
      </c>
      <c r="AB49" s="4" t="s">
        <v>97</v>
      </c>
      <c r="AC49" s="5">
        <v>42856</v>
      </c>
      <c r="AD49" s="3">
        <v>95.4</v>
      </c>
      <c r="AE49" s="3"/>
      <c r="AF49" s="3" t="s">
        <v>118</v>
      </c>
      <c r="AG49" s="3"/>
      <c r="AH49" s="4" t="s">
        <v>640</v>
      </c>
      <c r="AI49" s="4" t="s">
        <v>97</v>
      </c>
      <c r="AJ49" s="5">
        <v>43586</v>
      </c>
      <c r="AK49" s="3">
        <v>64.33</v>
      </c>
      <c r="AL49" s="3"/>
      <c r="AM49" s="3" t="s">
        <v>118</v>
      </c>
      <c r="AN49" s="3" t="s">
        <v>121</v>
      </c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5"/>
      <c r="BA49" s="3"/>
      <c r="BB49" s="3"/>
      <c r="BC49" s="3"/>
      <c r="BD49" s="5"/>
      <c r="BE49" s="3"/>
      <c r="BF49" s="3"/>
      <c r="BG49" s="3" t="s">
        <v>98</v>
      </c>
      <c r="BH49" s="5">
        <v>45047</v>
      </c>
      <c r="BI49" s="3"/>
      <c r="BJ49" s="3">
        <v>91.47</v>
      </c>
      <c r="BK49" s="3"/>
      <c r="BL49" s="5"/>
      <c r="BM49" s="3"/>
      <c r="BN49" s="3"/>
      <c r="BO49" s="5"/>
      <c r="BP49" s="3"/>
      <c r="BQ49" s="3"/>
      <c r="BR49" s="3"/>
      <c r="BS49" s="4" t="s">
        <v>265</v>
      </c>
      <c r="BT49" s="4" t="s">
        <v>641</v>
      </c>
      <c r="BU49" s="5">
        <v>45043</v>
      </c>
      <c r="BV49" s="3">
        <v>87.8</v>
      </c>
      <c r="BW49" s="3" t="s">
        <v>202</v>
      </c>
      <c r="BX49" s="3"/>
      <c r="BY49" s="3"/>
      <c r="BZ49" s="4"/>
      <c r="CA49" s="3"/>
      <c r="CB49" s="3"/>
      <c r="CC49" s="3"/>
      <c r="CD49" s="3"/>
      <c r="CE49" s="3"/>
      <c r="CF49" s="4"/>
      <c r="CG49" s="5"/>
      <c r="CH49" s="5"/>
      <c r="CI49" s="3"/>
      <c r="CJ49" s="3"/>
      <c r="CK49" s="3"/>
      <c r="CL49" s="3"/>
      <c r="CM49" s="3" t="s">
        <v>642</v>
      </c>
      <c r="CN49" s="3"/>
      <c r="CO49" s="3"/>
      <c r="CP49" s="3"/>
      <c r="CQ49" s="3">
        <f t="shared" si="0"/>
        <v>4.7700000000000005</v>
      </c>
      <c r="CR49" s="3">
        <f t="shared" si="1"/>
        <v>3.2164999999999999</v>
      </c>
      <c r="CS49" s="3">
        <f t="shared" si="2"/>
        <v>8.7799999999999994</v>
      </c>
      <c r="CT49" s="3"/>
      <c r="CU49" s="3">
        <f t="shared" si="3"/>
        <v>16.766500000000001</v>
      </c>
      <c r="CV49" s="3">
        <f>BJ49/100*35</f>
        <v>32.014499999999998</v>
      </c>
      <c r="CW49" s="3"/>
      <c r="CX49" s="3"/>
      <c r="CY49" s="3"/>
      <c r="CZ49" s="3"/>
      <c r="DA49" s="3"/>
      <c r="DB49" s="3"/>
      <c r="DC49" s="3"/>
      <c r="DD49" s="3"/>
      <c r="DE49" s="3"/>
      <c r="DF49" s="3">
        <v>38.5</v>
      </c>
      <c r="DG49" s="3">
        <v>7.7</v>
      </c>
      <c r="DH49" s="3">
        <v>45</v>
      </c>
      <c r="DI49" s="3">
        <v>15</v>
      </c>
      <c r="DJ49" s="3">
        <v>7.5</v>
      </c>
      <c r="DK49" s="3">
        <v>3.75</v>
      </c>
      <c r="DL49" s="3">
        <f t="shared" si="4"/>
        <v>81.230999999999995</v>
      </c>
      <c r="DM49" s="3">
        <f t="shared" si="5"/>
        <v>0</v>
      </c>
      <c r="DN49" s="3">
        <f t="shared" si="6"/>
        <v>81.230999999999995</v>
      </c>
      <c r="DO49" s="3"/>
      <c r="DP49" s="3"/>
      <c r="DQ49" s="3"/>
      <c r="DR49" s="3"/>
      <c r="DS49" s="3"/>
      <c r="DT49" s="3"/>
    </row>
    <row r="50" spans="1:124" ht="34.5" customHeight="1" x14ac:dyDescent="0.25">
      <c r="A50" s="3">
        <v>49</v>
      </c>
      <c r="B50" s="3" t="s">
        <v>505</v>
      </c>
      <c r="C50" s="3" t="s">
        <v>506</v>
      </c>
      <c r="D50" s="3" t="s">
        <v>507</v>
      </c>
      <c r="E50" s="4" t="s">
        <v>508</v>
      </c>
      <c r="F50" s="3"/>
      <c r="G50" s="4"/>
      <c r="H50" s="3"/>
      <c r="I50" s="3"/>
      <c r="J50" s="3" t="s">
        <v>509</v>
      </c>
      <c r="K50" s="3"/>
      <c r="L50" s="3" t="s">
        <v>171</v>
      </c>
      <c r="M50" s="3"/>
      <c r="N50" s="5"/>
      <c r="O50" s="3" t="s">
        <v>93</v>
      </c>
      <c r="P50" s="3"/>
      <c r="Q50" s="3" t="s">
        <v>510</v>
      </c>
      <c r="R50" s="3" t="s">
        <v>224</v>
      </c>
      <c r="S50" s="3" t="s">
        <v>388</v>
      </c>
      <c r="T50" s="3" t="s">
        <v>116</v>
      </c>
      <c r="U50" s="3" t="s">
        <v>172</v>
      </c>
      <c r="V50" s="3" t="s">
        <v>510</v>
      </c>
      <c r="W50" s="3" t="s">
        <v>174</v>
      </c>
      <c r="X50" s="3">
        <v>44866</v>
      </c>
      <c r="Y50" s="3">
        <v>25.89</v>
      </c>
      <c r="Z50" s="3">
        <v>66.91</v>
      </c>
      <c r="AA50" s="4" t="s">
        <v>511</v>
      </c>
      <c r="AB50" s="4" t="s">
        <v>97</v>
      </c>
      <c r="AC50" s="5">
        <v>42795</v>
      </c>
      <c r="AD50" s="3">
        <v>99.2</v>
      </c>
      <c r="AE50" s="3"/>
      <c r="AF50" s="3" t="s">
        <v>118</v>
      </c>
      <c r="AG50" s="3"/>
      <c r="AH50" s="4" t="s">
        <v>511</v>
      </c>
      <c r="AI50" s="4" t="s">
        <v>97</v>
      </c>
      <c r="AJ50" s="5">
        <v>43525</v>
      </c>
      <c r="AK50" s="3">
        <v>82.6</v>
      </c>
      <c r="AL50" s="3"/>
      <c r="AM50" s="3" t="s">
        <v>118</v>
      </c>
      <c r="AN50" s="3" t="s">
        <v>121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5"/>
      <c r="BA50" s="3"/>
      <c r="BB50" s="3"/>
      <c r="BC50" s="3" t="s">
        <v>98</v>
      </c>
      <c r="BD50" s="5">
        <v>44958</v>
      </c>
      <c r="BE50" s="3">
        <v>592.5</v>
      </c>
      <c r="BF50" s="3">
        <v>67.540000000000006</v>
      </c>
      <c r="BG50" s="3"/>
      <c r="BH50" s="5"/>
      <c r="BI50" s="3"/>
      <c r="BJ50" s="3"/>
      <c r="BK50" s="3"/>
      <c r="BL50" s="5"/>
      <c r="BM50" s="3"/>
      <c r="BN50" s="3"/>
      <c r="BO50" s="5"/>
      <c r="BP50" s="3"/>
      <c r="BQ50" s="3">
        <v>95.67</v>
      </c>
      <c r="BR50" s="3" t="s">
        <v>187</v>
      </c>
      <c r="BS50" s="4" t="s">
        <v>512</v>
      </c>
      <c r="BT50" s="4" t="s">
        <v>512</v>
      </c>
      <c r="BU50" s="5">
        <v>45040</v>
      </c>
      <c r="BV50" s="3">
        <v>89.3</v>
      </c>
      <c r="BW50" s="3" t="s">
        <v>267</v>
      </c>
      <c r="BX50" s="3"/>
      <c r="BY50" s="3"/>
      <c r="BZ50" s="4"/>
      <c r="CA50" s="3"/>
      <c r="CB50" s="3"/>
      <c r="CC50" s="3"/>
      <c r="CD50" s="3"/>
      <c r="CE50" s="3"/>
      <c r="CF50" s="4"/>
      <c r="CG50" s="5"/>
      <c r="CH50" s="5"/>
      <c r="CI50" s="3"/>
      <c r="CJ50" s="3"/>
      <c r="CK50" s="3"/>
      <c r="CL50" s="3"/>
      <c r="CM50" s="3" t="s">
        <v>513</v>
      </c>
      <c r="CN50" s="3"/>
      <c r="CO50" s="3"/>
      <c r="CP50" s="3"/>
      <c r="CQ50" s="3">
        <f t="shared" si="0"/>
        <v>4.96</v>
      </c>
      <c r="CR50" s="3">
        <f t="shared" si="1"/>
        <v>4.13</v>
      </c>
      <c r="CS50" s="3">
        <f t="shared" si="2"/>
        <v>8.93</v>
      </c>
      <c r="CT50" s="3"/>
      <c r="CU50" s="3">
        <f t="shared" si="3"/>
        <v>18.02</v>
      </c>
      <c r="CV50" s="3">
        <f>BF50/100*35</f>
        <v>23.639000000000003</v>
      </c>
      <c r="CW50" s="3">
        <f>Z50+(100/Z50)*12.5</f>
        <v>85.59181138843222</v>
      </c>
      <c r="CX50" s="3"/>
      <c r="CY50" s="3">
        <f>CW50/100*35</f>
        <v>29.957133985951277</v>
      </c>
      <c r="CZ50" s="3"/>
      <c r="DA50" s="3"/>
      <c r="DB50" s="3"/>
      <c r="DC50" s="3"/>
      <c r="DD50" s="3">
        <f>BQ50*0.75</f>
        <v>71.752499999999998</v>
      </c>
      <c r="DE50" s="3">
        <f>DD50/100*35</f>
        <v>25.113374999999998</v>
      </c>
      <c r="DF50" s="3">
        <v>36</v>
      </c>
      <c r="DG50" s="3">
        <v>17.2</v>
      </c>
      <c r="DH50" s="3">
        <v>46.5</v>
      </c>
      <c r="DI50" s="3">
        <v>15.5</v>
      </c>
      <c r="DJ50" s="3">
        <v>6.5</v>
      </c>
      <c r="DK50" s="3">
        <v>3.25</v>
      </c>
      <c r="DL50" s="3">
        <f t="shared" si="4"/>
        <v>83.609000000000009</v>
      </c>
      <c r="DM50" s="3">
        <f t="shared" si="5"/>
        <v>0</v>
      </c>
      <c r="DN50" s="3">
        <f t="shared" si="6"/>
        <v>83.609000000000009</v>
      </c>
      <c r="DO50" s="3"/>
      <c r="DP50" s="3"/>
      <c r="DQ50" s="3"/>
      <c r="DR50" s="3"/>
      <c r="DS50" s="3"/>
      <c r="DT50" s="3"/>
    </row>
    <row r="51" spans="1:124" ht="34.5" customHeight="1" x14ac:dyDescent="0.25">
      <c r="A51" s="3">
        <v>50</v>
      </c>
      <c r="B51" s="3" t="s">
        <v>737</v>
      </c>
      <c r="C51" s="3" t="s">
        <v>217</v>
      </c>
      <c r="D51" s="3" t="s">
        <v>738</v>
      </c>
      <c r="E51" s="4" t="s">
        <v>739</v>
      </c>
      <c r="F51" s="3"/>
      <c r="G51" s="4"/>
      <c r="H51" s="3" t="s">
        <v>740</v>
      </c>
      <c r="I51" s="3" t="s">
        <v>741</v>
      </c>
      <c r="J51" s="3" t="s">
        <v>742</v>
      </c>
      <c r="K51" s="3"/>
      <c r="L51" s="3" t="s">
        <v>147</v>
      </c>
      <c r="M51" s="3"/>
      <c r="N51" s="5">
        <v>45091.515972222223</v>
      </c>
      <c r="O51" s="3" t="s">
        <v>93</v>
      </c>
      <c r="P51" s="3"/>
      <c r="Q51" s="3" t="s">
        <v>743</v>
      </c>
      <c r="R51" s="3" t="s">
        <v>95</v>
      </c>
      <c r="S51" s="3" t="s">
        <v>286</v>
      </c>
      <c r="T51" s="3" t="s">
        <v>116</v>
      </c>
      <c r="U51" s="3" t="s">
        <v>172</v>
      </c>
      <c r="V51" s="3" t="s">
        <v>743</v>
      </c>
      <c r="W51" s="3"/>
      <c r="X51" s="3"/>
      <c r="Y51" s="3"/>
      <c r="Z51" s="3"/>
      <c r="AA51" s="4" t="s">
        <v>744</v>
      </c>
      <c r="AB51" s="4" t="s">
        <v>97</v>
      </c>
      <c r="AC51" s="5">
        <v>42795</v>
      </c>
      <c r="AD51" s="3">
        <v>93.8</v>
      </c>
      <c r="AE51" s="3"/>
      <c r="AF51" s="3" t="s">
        <v>118</v>
      </c>
      <c r="AG51" s="3"/>
      <c r="AH51" s="4" t="s">
        <v>745</v>
      </c>
      <c r="AI51" s="4" t="s">
        <v>97</v>
      </c>
      <c r="AJ51" s="5">
        <v>43525</v>
      </c>
      <c r="AK51" s="3">
        <v>77.33</v>
      </c>
      <c r="AL51" s="3"/>
      <c r="AM51" s="3" t="s">
        <v>118</v>
      </c>
      <c r="AN51" s="3" t="s">
        <v>121</v>
      </c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5"/>
      <c r="BA51" s="3"/>
      <c r="BB51" s="3"/>
      <c r="BC51" s="3"/>
      <c r="BD51" s="5"/>
      <c r="BE51" s="3"/>
      <c r="BF51" s="3"/>
      <c r="BG51" s="3" t="s">
        <v>98</v>
      </c>
      <c r="BH51" s="5">
        <v>45047</v>
      </c>
      <c r="BI51" s="3">
        <v>644.5</v>
      </c>
      <c r="BJ51" s="3">
        <v>82.97</v>
      </c>
      <c r="BK51" s="3"/>
      <c r="BL51" s="5"/>
      <c r="BM51" s="3"/>
      <c r="BN51" s="3"/>
      <c r="BO51" s="5"/>
      <c r="BP51" s="3"/>
      <c r="BQ51" s="3"/>
      <c r="BR51" s="3"/>
      <c r="BS51" s="4" t="s">
        <v>300</v>
      </c>
      <c r="BT51" s="4" t="s">
        <v>746</v>
      </c>
      <c r="BU51" s="5">
        <v>44742</v>
      </c>
      <c r="BV51" s="3">
        <v>75</v>
      </c>
      <c r="BW51" s="3" t="s">
        <v>106</v>
      </c>
      <c r="BX51" s="3"/>
      <c r="BY51" s="3"/>
      <c r="BZ51" s="4"/>
      <c r="CA51" s="3"/>
      <c r="CB51" s="3"/>
      <c r="CC51" s="3"/>
      <c r="CD51" s="3"/>
      <c r="CE51" s="3"/>
      <c r="CF51" s="4"/>
      <c r="CG51" s="5"/>
      <c r="CH51" s="5"/>
      <c r="CI51" s="3"/>
      <c r="CJ51" s="3"/>
      <c r="CK51" s="3"/>
      <c r="CL51" s="3"/>
      <c r="CM51" s="3" t="s">
        <v>747</v>
      </c>
      <c r="CN51" s="3"/>
      <c r="CO51" s="3"/>
      <c r="CP51" s="3"/>
      <c r="CQ51" s="3">
        <f t="shared" si="0"/>
        <v>4.6899999999999995</v>
      </c>
      <c r="CR51" s="3">
        <f t="shared" si="1"/>
        <v>3.8664999999999998</v>
      </c>
      <c r="CS51" s="3">
        <f t="shared" si="2"/>
        <v>7.5</v>
      </c>
      <c r="CT51" s="3"/>
      <c r="CU51" s="3">
        <f t="shared" si="3"/>
        <v>16.0565</v>
      </c>
      <c r="CV51" s="3">
        <f>BJ51/100*35</f>
        <v>29.0395</v>
      </c>
      <c r="CW51" s="3"/>
      <c r="CX51" s="3"/>
      <c r="CY51" s="3"/>
      <c r="CZ51" s="3"/>
      <c r="DA51" s="3"/>
      <c r="DB51" s="3"/>
      <c r="DC51" s="3"/>
      <c r="DD51" s="3"/>
      <c r="DE51" s="3"/>
      <c r="DF51" s="3">
        <v>32.5</v>
      </c>
      <c r="DG51" s="3">
        <v>6.5</v>
      </c>
      <c r="DH51" s="3">
        <v>35</v>
      </c>
      <c r="DI51" s="3">
        <v>11.666666666666668</v>
      </c>
      <c r="DJ51" s="3">
        <v>4</v>
      </c>
      <c r="DK51" s="3">
        <v>2</v>
      </c>
      <c r="DL51" s="3">
        <f t="shared" si="4"/>
        <v>71.262666666666675</v>
      </c>
      <c r="DM51" s="3">
        <f t="shared" si="5"/>
        <v>0</v>
      </c>
      <c r="DN51" s="3">
        <f t="shared" si="6"/>
        <v>71.262666666666675</v>
      </c>
      <c r="DO51" s="3"/>
      <c r="DP51" s="3"/>
      <c r="DQ51" s="3"/>
      <c r="DR51" s="3"/>
      <c r="DS51" s="3"/>
      <c r="DT51" s="3"/>
    </row>
    <row r="52" spans="1:124" ht="34.5" customHeight="1" x14ac:dyDescent="0.25">
      <c r="A52" s="3">
        <v>51</v>
      </c>
      <c r="B52" s="3" t="s">
        <v>555</v>
      </c>
      <c r="C52" s="3" t="s">
        <v>217</v>
      </c>
      <c r="D52" s="3" t="s">
        <v>556</v>
      </c>
      <c r="E52" s="4" t="s">
        <v>557</v>
      </c>
      <c r="F52" s="3"/>
      <c r="G52" s="4"/>
      <c r="H52" s="3" t="s">
        <v>558</v>
      </c>
      <c r="I52" s="3" t="s">
        <v>559</v>
      </c>
      <c r="J52" s="3" t="s">
        <v>560</v>
      </c>
      <c r="K52" s="3"/>
      <c r="L52" s="3" t="s">
        <v>114</v>
      </c>
      <c r="M52" s="3"/>
      <c r="N52" s="5">
        <v>45041.578472222223</v>
      </c>
      <c r="O52" s="3" t="s">
        <v>93</v>
      </c>
      <c r="P52" s="3"/>
      <c r="Q52" s="3" t="s">
        <v>561</v>
      </c>
      <c r="R52" s="3" t="s">
        <v>95</v>
      </c>
      <c r="S52" s="3" t="s">
        <v>562</v>
      </c>
      <c r="T52" s="3" t="s">
        <v>160</v>
      </c>
      <c r="U52" s="3" t="s">
        <v>172</v>
      </c>
      <c r="V52" s="3" t="s">
        <v>561</v>
      </c>
      <c r="W52" s="3"/>
      <c r="X52" s="3"/>
      <c r="Y52" s="3"/>
      <c r="Z52" s="3"/>
      <c r="AA52" s="4" t="s">
        <v>563</v>
      </c>
      <c r="AB52" s="4" t="s">
        <v>97</v>
      </c>
      <c r="AC52" s="5">
        <v>41334</v>
      </c>
      <c r="AD52" s="3">
        <v>94.2</v>
      </c>
      <c r="AE52" s="3"/>
      <c r="AF52" s="3" t="s">
        <v>118</v>
      </c>
      <c r="AG52" s="3"/>
      <c r="AH52" s="4" t="s">
        <v>564</v>
      </c>
      <c r="AI52" s="4" t="s">
        <v>97</v>
      </c>
      <c r="AJ52" s="5">
        <v>42064</v>
      </c>
      <c r="AK52" s="3">
        <v>88.8</v>
      </c>
      <c r="AL52" s="3"/>
      <c r="AM52" s="3" t="s">
        <v>118</v>
      </c>
      <c r="AN52" s="3" t="s">
        <v>121</v>
      </c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5"/>
      <c r="BA52" s="3"/>
      <c r="BB52" s="3"/>
      <c r="BC52" s="3" t="s">
        <v>98</v>
      </c>
      <c r="BD52" s="5">
        <v>44958</v>
      </c>
      <c r="BE52" s="3">
        <v>567.5</v>
      </c>
      <c r="BF52" s="3">
        <v>59.73</v>
      </c>
      <c r="BG52" s="3"/>
      <c r="BH52" s="5"/>
      <c r="BI52" s="3"/>
      <c r="BJ52" s="3"/>
      <c r="BK52" s="3"/>
      <c r="BL52" s="5"/>
      <c r="BM52" s="3"/>
      <c r="BN52" s="3"/>
      <c r="BO52" s="5">
        <v>44958.3125</v>
      </c>
      <c r="BP52" s="3">
        <v>28.33</v>
      </c>
      <c r="BQ52" s="3">
        <v>91.13</v>
      </c>
      <c r="BR52" s="3" t="s">
        <v>187</v>
      </c>
      <c r="BS52" s="4" t="s">
        <v>565</v>
      </c>
      <c r="BT52" s="4" t="s">
        <v>566</v>
      </c>
      <c r="BU52" s="5">
        <v>43629</v>
      </c>
      <c r="BV52" s="3">
        <v>76.8</v>
      </c>
      <c r="BW52" s="3" t="s">
        <v>267</v>
      </c>
      <c r="BX52" s="3"/>
      <c r="BY52" s="3"/>
      <c r="BZ52" s="4"/>
      <c r="CA52" s="3"/>
      <c r="CB52" s="3"/>
      <c r="CC52" s="3"/>
      <c r="CD52" s="3"/>
      <c r="CE52" s="3"/>
      <c r="CF52" s="4"/>
      <c r="CG52" s="5"/>
      <c r="CH52" s="5"/>
      <c r="CI52" s="3"/>
      <c r="CJ52" s="3"/>
      <c r="CK52" s="3"/>
      <c r="CL52" s="3"/>
      <c r="CM52" s="3"/>
      <c r="CN52" s="3"/>
      <c r="CO52" s="3"/>
      <c r="CP52" s="3"/>
      <c r="CQ52" s="3">
        <f t="shared" si="0"/>
        <v>4.71</v>
      </c>
      <c r="CR52" s="3">
        <f t="shared" si="1"/>
        <v>4.4400000000000004</v>
      </c>
      <c r="CS52" s="3">
        <f t="shared" si="2"/>
        <v>7.68</v>
      </c>
      <c r="CT52" s="3"/>
      <c r="CU52" s="3">
        <f t="shared" si="3"/>
        <v>16.829999999999998</v>
      </c>
      <c r="CV52" s="3">
        <f>BF52/100*35</f>
        <v>20.905499999999996</v>
      </c>
      <c r="CW52" s="3"/>
      <c r="CX52" s="3"/>
      <c r="CY52" s="3"/>
      <c r="CZ52" s="3"/>
      <c r="DA52" s="3"/>
      <c r="DB52" s="3"/>
      <c r="DC52" s="3"/>
      <c r="DD52" s="3">
        <f>BQ52*0.75</f>
        <v>68.347499999999997</v>
      </c>
      <c r="DE52" s="3">
        <f>DD52/100*35</f>
        <v>23.921624999999999</v>
      </c>
      <c r="DF52" s="3">
        <v>38</v>
      </c>
      <c r="DG52" s="3">
        <v>7.6</v>
      </c>
      <c r="DH52" s="3">
        <v>42</v>
      </c>
      <c r="DI52" s="3">
        <v>14</v>
      </c>
      <c r="DJ52" s="3">
        <v>6</v>
      </c>
      <c r="DK52" s="3">
        <v>3</v>
      </c>
      <c r="DL52" s="3">
        <f t="shared" si="4"/>
        <v>68.335499999999996</v>
      </c>
      <c r="DM52" s="3">
        <f t="shared" si="5"/>
        <v>0</v>
      </c>
      <c r="DN52" s="3">
        <f t="shared" si="6"/>
        <v>68.335499999999996</v>
      </c>
      <c r="DO52" s="3"/>
      <c r="DP52" s="3"/>
      <c r="DQ52" s="3"/>
      <c r="DR52" s="3"/>
      <c r="DS52" s="3"/>
      <c r="DT52" s="3"/>
    </row>
    <row r="53" spans="1:124" ht="34.5" customHeight="1" x14ac:dyDescent="0.25">
      <c r="A53" s="3">
        <v>52</v>
      </c>
      <c r="B53" s="3" t="s">
        <v>422</v>
      </c>
      <c r="C53" s="3" t="s">
        <v>181</v>
      </c>
      <c r="D53" s="3" t="s">
        <v>423</v>
      </c>
      <c r="E53" s="4" t="s">
        <v>424</v>
      </c>
      <c r="F53" s="3"/>
      <c r="G53" s="4"/>
      <c r="H53" s="3" t="s">
        <v>425</v>
      </c>
      <c r="I53" s="3" t="s">
        <v>426</v>
      </c>
      <c r="J53" s="3" t="s">
        <v>427</v>
      </c>
      <c r="K53" s="3"/>
      <c r="L53" s="3" t="s">
        <v>131</v>
      </c>
      <c r="M53" s="3"/>
      <c r="N53" s="5">
        <v>45027.649305555555</v>
      </c>
      <c r="O53" s="3" t="s">
        <v>93</v>
      </c>
      <c r="P53" s="3"/>
      <c r="Q53" s="3" t="s">
        <v>428</v>
      </c>
      <c r="R53" s="3" t="s">
        <v>95</v>
      </c>
      <c r="S53" s="3" t="s">
        <v>132</v>
      </c>
      <c r="T53" s="3" t="s">
        <v>116</v>
      </c>
      <c r="U53" s="3" t="s">
        <v>133</v>
      </c>
      <c r="V53" s="3" t="s">
        <v>428</v>
      </c>
      <c r="W53" s="3"/>
      <c r="X53" s="3"/>
      <c r="Y53" s="3"/>
      <c r="Z53" s="3"/>
      <c r="AA53" s="4" t="s">
        <v>429</v>
      </c>
      <c r="AB53" s="4" t="s">
        <v>97</v>
      </c>
      <c r="AC53" s="5">
        <v>42430</v>
      </c>
      <c r="AD53" s="3">
        <v>98.6</v>
      </c>
      <c r="AE53" s="3"/>
      <c r="AF53" s="3" t="s">
        <v>118</v>
      </c>
      <c r="AG53" s="3"/>
      <c r="AH53" s="4" t="s">
        <v>430</v>
      </c>
      <c r="AI53" s="4" t="s">
        <v>97</v>
      </c>
      <c r="AJ53" s="5">
        <v>43160</v>
      </c>
      <c r="AK53" s="3">
        <v>96.4</v>
      </c>
      <c r="AL53" s="3"/>
      <c r="AM53" s="3" t="s">
        <v>118</v>
      </c>
      <c r="AN53" s="3" t="s">
        <v>121</v>
      </c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5"/>
      <c r="BA53" s="3"/>
      <c r="BB53" s="3"/>
      <c r="BC53" s="3"/>
      <c r="BD53" s="5"/>
      <c r="BE53" s="3"/>
      <c r="BF53" s="3"/>
      <c r="BG53" s="3" t="s">
        <v>98</v>
      </c>
      <c r="BH53" s="5"/>
      <c r="BI53" s="3"/>
      <c r="BJ53" s="3">
        <v>95.39</v>
      </c>
      <c r="BK53" s="3"/>
      <c r="BL53" s="5"/>
      <c r="BM53" s="3"/>
      <c r="BN53" s="3"/>
      <c r="BO53" s="5"/>
      <c r="BP53" s="3"/>
      <c r="BQ53" s="3"/>
      <c r="BR53" s="3"/>
      <c r="BS53" s="4" t="s">
        <v>431</v>
      </c>
      <c r="BT53" s="4" t="s">
        <v>432</v>
      </c>
      <c r="BU53" s="5">
        <v>45130</v>
      </c>
      <c r="BV53" s="3">
        <v>83.7</v>
      </c>
      <c r="BW53" s="3" t="s">
        <v>139</v>
      </c>
      <c r="BX53" s="3" t="s">
        <v>203</v>
      </c>
      <c r="BY53" s="3" t="s">
        <v>203</v>
      </c>
      <c r="BZ53" s="4"/>
      <c r="CA53" s="3"/>
      <c r="CB53" s="3"/>
      <c r="CC53" s="3"/>
      <c r="CD53" s="3"/>
      <c r="CE53" s="3"/>
      <c r="CF53" s="4"/>
      <c r="CG53" s="5"/>
      <c r="CH53" s="5"/>
      <c r="CI53" s="3"/>
      <c r="CJ53" s="3"/>
      <c r="CK53" s="3"/>
      <c r="CL53" s="3"/>
      <c r="CM53" s="3" t="s">
        <v>433</v>
      </c>
      <c r="CN53" s="3"/>
      <c r="CO53" s="3"/>
      <c r="CP53" s="3"/>
      <c r="CQ53" s="3">
        <f t="shared" si="0"/>
        <v>4.93</v>
      </c>
      <c r="CR53" s="3">
        <f t="shared" si="1"/>
        <v>4.82</v>
      </c>
      <c r="CS53" s="3">
        <f t="shared" si="2"/>
        <v>8.370000000000001</v>
      </c>
      <c r="CT53" s="3"/>
      <c r="CU53" s="3">
        <f t="shared" si="3"/>
        <v>18.12</v>
      </c>
      <c r="CV53" s="3">
        <f>BJ53/100*35</f>
        <v>33.386499999999998</v>
      </c>
      <c r="CW53" s="3"/>
      <c r="CX53" s="3"/>
      <c r="CY53" s="3"/>
      <c r="CZ53" s="3"/>
      <c r="DA53" s="3"/>
      <c r="DB53" s="3"/>
      <c r="DC53" s="3"/>
      <c r="DD53" s="3"/>
      <c r="DE53" s="3"/>
      <c r="DF53" s="3">
        <v>33.25</v>
      </c>
      <c r="DG53" s="3">
        <v>6.65</v>
      </c>
      <c r="DH53" s="3">
        <v>45</v>
      </c>
      <c r="DI53" s="3">
        <v>15</v>
      </c>
      <c r="DJ53" s="3">
        <v>6</v>
      </c>
      <c r="DK53" s="3">
        <v>3</v>
      </c>
      <c r="DL53" s="3">
        <f t="shared" si="4"/>
        <v>82.156500000000008</v>
      </c>
      <c r="DM53" s="3">
        <f t="shared" si="5"/>
        <v>0</v>
      </c>
      <c r="DN53" s="3">
        <f t="shared" si="6"/>
        <v>82.156500000000008</v>
      </c>
      <c r="DO53" s="3"/>
      <c r="DP53" s="3"/>
      <c r="DQ53" s="3"/>
      <c r="DR53" s="3"/>
      <c r="DS53" s="3"/>
      <c r="DT53" s="3"/>
    </row>
    <row r="54" spans="1:124" ht="34.5" customHeight="1" x14ac:dyDescent="0.25">
      <c r="A54" s="3">
        <v>53</v>
      </c>
      <c r="B54" s="3" t="s">
        <v>791</v>
      </c>
      <c r="C54" s="3" t="s">
        <v>792</v>
      </c>
      <c r="D54" s="3" t="s">
        <v>793</v>
      </c>
      <c r="E54" s="4" t="s">
        <v>794</v>
      </c>
      <c r="F54" s="3"/>
      <c r="G54" s="4"/>
      <c r="H54" s="3"/>
      <c r="I54" s="3" t="s">
        <v>795</v>
      </c>
      <c r="J54" s="3" t="s">
        <v>796</v>
      </c>
      <c r="K54" s="3"/>
      <c r="L54" s="3" t="s">
        <v>131</v>
      </c>
      <c r="M54" s="3"/>
      <c r="N54" s="3">
        <v>44985.425000000003</v>
      </c>
      <c r="O54" s="5" t="s">
        <v>103</v>
      </c>
      <c r="P54" s="3"/>
      <c r="Q54" s="3" t="s">
        <v>797</v>
      </c>
      <c r="R54" s="3" t="s">
        <v>798</v>
      </c>
      <c r="S54" s="3" t="s">
        <v>95</v>
      </c>
      <c r="T54" s="3" t="s">
        <v>116</v>
      </c>
      <c r="U54" s="3" t="s">
        <v>262</v>
      </c>
      <c r="V54" s="3" t="s">
        <v>799</v>
      </c>
      <c r="W54" s="3"/>
      <c r="X54" s="3"/>
      <c r="Y54" s="3"/>
      <c r="Z54" s="3"/>
      <c r="AA54" s="3" t="s">
        <v>800</v>
      </c>
      <c r="AB54" s="4" t="s">
        <v>105</v>
      </c>
      <c r="AC54" s="4">
        <v>41730</v>
      </c>
      <c r="AD54" s="5">
        <v>94</v>
      </c>
      <c r="AE54" s="3"/>
      <c r="AF54" s="3" t="s">
        <v>118</v>
      </c>
      <c r="AG54" s="3"/>
      <c r="AH54" s="3" t="s">
        <v>801</v>
      </c>
      <c r="AI54" s="4" t="s">
        <v>97</v>
      </c>
      <c r="AJ54" s="3">
        <v>42461</v>
      </c>
      <c r="AK54" s="5">
        <v>80.75</v>
      </c>
      <c r="AL54" s="3"/>
      <c r="AM54" s="3" t="s">
        <v>118</v>
      </c>
      <c r="AN54" s="3" t="s">
        <v>121</v>
      </c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5"/>
      <c r="BB54" s="3"/>
      <c r="BC54" s="3"/>
      <c r="BD54" s="3"/>
      <c r="BE54" s="5"/>
      <c r="BF54" s="3"/>
      <c r="BG54" s="3" t="s">
        <v>98</v>
      </c>
      <c r="BH54" s="5"/>
      <c r="BI54" s="3"/>
      <c r="BJ54" s="3">
        <v>86.39</v>
      </c>
      <c r="BK54" s="3"/>
      <c r="BL54" s="3"/>
      <c r="BM54" s="5"/>
      <c r="BN54" s="3"/>
      <c r="BO54" s="5"/>
      <c r="BP54" s="3"/>
      <c r="BQ54" s="3"/>
      <c r="BR54" s="3"/>
      <c r="BS54" s="3" t="s">
        <v>802</v>
      </c>
      <c r="BT54" s="4" t="s">
        <v>803</v>
      </c>
      <c r="BU54" s="4">
        <v>44092</v>
      </c>
      <c r="BV54" s="5">
        <v>70.5</v>
      </c>
      <c r="BW54" s="3" t="s">
        <v>267</v>
      </c>
      <c r="BX54" s="3"/>
      <c r="BY54" s="3"/>
      <c r="BZ54" s="4">
        <v>7</v>
      </c>
      <c r="CA54" s="3"/>
      <c r="CB54" s="3"/>
      <c r="CC54" s="3"/>
      <c r="CD54" s="3"/>
      <c r="CE54" s="3"/>
      <c r="CF54" s="3"/>
      <c r="CG54" s="4">
        <v>44116</v>
      </c>
      <c r="CH54" s="5">
        <v>45046</v>
      </c>
      <c r="CI54" s="5"/>
      <c r="CJ54" s="3"/>
      <c r="CK54" s="3"/>
      <c r="CL54" s="3"/>
      <c r="CM54" s="3" t="s">
        <v>804</v>
      </c>
      <c r="CN54" s="3"/>
      <c r="CO54" s="3"/>
      <c r="CP54" s="3"/>
      <c r="CQ54" s="3">
        <f t="shared" si="0"/>
        <v>4.6999999999999993</v>
      </c>
      <c r="CR54" s="3">
        <f t="shared" si="1"/>
        <v>4.0374999999999996</v>
      </c>
      <c r="CS54" s="3">
        <f t="shared" si="2"/>
        <v>7.05</v>
      </c>
      <c r="CT54" s="3"/>
      <c r="CU54" s="3">
        <f t="shared" si="3"/>
        <v>15.787499999999998</v>
      </c>
      <c r="CV54" s="3">
        <f>BJ54/100*35</f>
        <v>30.236499999999999</v>
      </c>
      <c r="CW54" s="3"/>
      <c r="CX54" s="3"/>
      <c r="CY54" s="3"/>
      <c r="CZ54" s="3"/>
      <c r="DA54" s="3"/>
      <c r="DB54" s="3"/>
      <c r="DC54" s="3"/>
      <c r="DD54" s="3"/>
      <c r="DE54" s="3"/>
      <c r="DF54" s="3">
        <v>35</v>
      </c>
      <c r="DG54" s="3">
        <v>7</v>
      </c>
      <c r="DH54" s="3">
        <v>40</v>
      </c>
      <c r="DI54" s="3">
        <v>13.333333333333332</v>
      </c>
      <c r="DJ54" s="3">
        <v>7</v>
      </c>
      <c r="DK54" s="3">
        <v>3.5</v>
      </c>
      <c r="DL54" s="3">
        <f t="shared" si="4"/>
        <v>75.85733333333333</v>
      </c>
      <c r="DM54" s="3">
        <f t="shared" si="5"/>
        <v>0</v>
      </c>
      <c r="DN54" s="3">
        <f t="shared" si="6"/>
        <v>75.85733333333333</v>
      </c>
      <c r="DO54" s="3"/>
      <c r="DP54" s="3"/>
      <c r="DQ54" s="3"/>
      <c r="DR54" s="3"/>
      <c r="DS54" s="3"/>
      <c r="DT54" s="3"/>
    </row>
    <row r="55" spans="1:124" ht="34.5" customHeight="1" x14ac:dyDescent="0.25">
      <c r="A55" s="3">
        <v>54</v>
      </c>
      <c r="B55" s="3" t="s">
        <v>805</v>
      </c>
      <c r="C55" s="3" t="s">
        <v>217</v>
      </c>
      <c r="D55" s="3" t="s">
        <v>806</v>
      </c>
      <c r="E55" s="4" t="s">
        <v>807</v>
      </c>
      <c r="F55" s="3"/>
      <c r="G55" s="4"/>
      <c r="H55" s="3"/>
      <c r="I55" s="3" t="s">
        <v>808</v>
      </c>
      <c r="J55" s="3" t="s">
        <v>809</v>
      </c>
      <c r="K55" s="3" t="s">
        <v>114</v>
      </c>
      <c r="L55" s="3" t="s">
        <v>114</v>
      </c>
      <c r="M55" s="3"/>
      <c r="N55" s="5">
        <v>44964.348611111112</v>
      </c>
      <c r="O55" s="3" t="s">
        <v>103</v>
      </c>
      <c r="P55" s="3"/>
      <c r="Q55" s="3" t="s">
        <v>810</v>
      </c>
      <c r="R55" s="3" t="s">
        <v>132</v>
      </c>
      <c r="S55" s="3" t="s">
        <v>132</v>
      </c>
      <c r="T55" s="3" t="s">
        <v>160</v>
      </c>
      <c r="U55" s="3" t="s">
        <v>172</v>
      </c>
      <c r="V55" s="3" t="s">
        <v>810</v>
      </c>
      <c r="W55" s="3" t="s">
        <v>174</v>
      </c>
      <c r="X55" s="3">
        <v>44866</v>
      </c>
      <c r="Y55" s="3">
        <v>26.79</v>
      </c>
      <c r="Z55" s="3">
        <v>68.010000000000005</v>
      </c>
      <c r="AA55" s="4" t="s">
        <v>811</v>
      </c>
      <c r="AB55" s="4" t="s">
        <v>97</v>
      </c>
      <c r="AC55" s="5">
        <v>42430</v>
      </c>
      <c r="AD55" s="3">
        <v>92.2</v>
      </c>
      <c r="AE55" s="3"/>
      <c r="AF55" s="3" t="s">
        <v>118</v>
      </c>
      <c r="AG55" s="3"/>
      <c r="AH55" s="4" t="s">
        <v>812</v>
      </c>
      <c r="AI55" s="4" t="s">
        <v>97</v>
      </c>
      <c r="AJ55" s="5">
        <v>43160</v>
      </c>
      <c r="AK55" s="3">
        <v>85.75</v>
      </c>
      <c r="AL55" s="3"/>
      <c r="AM55" s="3" t="s">
        <v>118</v>
      </c>
      <c r="AN55" s="3" t="s">
        <v>121</v>
      </c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5"/>
      <c r="BA55" s="3"/>
      <c r="BB55" s="3"/>
      <c r="BC55" s="3" t="s">
        <v>98</v>
      </c>
      <c r="BD55" s="5"/>
      <c r="BE55" s="3"/>
      <c r="BF55" s="3">
        <v>87.64</v>
      </c>
      <c r="BG55" s="3"/>
      <c r="BH55" s="5"/>
      <c r="BI55" s="3"/>
      <c r="BJ55" s="3"/>
      <c r="BK55" s="3"/>
      <c r="BL55" s="5"/>
      <c r="BM55" s="3"/>
      <c r="BN55" s="3"/>
      <c r="BO55" s="5"/>
      <c r="BP55" s="3"/>
      <c r="BQ55" s="3"/>
      <c r="BR55" s="3"/>
      <c r="BS55" s="4" t="s">
        <v>265</v>
      </c>
      <c r="BT55" s="4" t="s">
        <v>813</v>
      </c>
      <c r="BU55" s="5">
        <v>44727</v>
      </c>
      <c r="BV55" s="3">
        <v>89.8</v>
      </c>
      <c r="BW55" s="3" t="s">
        <v>202</v>
      </c>
      <c r="BX55" s="3"/>
      <c r="BY55" s="3"/>
      <c r="BZ55" s="4"/>
      <c r="CA55" s="3"/>
      <c r="CB55" s="3"/>
      <c r="CC55" s="3"/>
      <c r="CD55" s="3"/>
      <c r="CE55" s="3"/>
      <c r="CF55" s="4"/>
      <c r="CG55" s="5"/>
      <c r="CH55" s="5"/>
      <c r="CI55" s="3"/>
      <c r="CJ55" s="3"/>
      <c r="CK55" s="3"/>
      <c r="CL55" s="3"/>
      <c r="CM55" s="3" t="s">
        <v>814</v>
      </c>
      <c r="CN55" s="3"/>
      <c r="CO55" s="3"/>
      <c r="CP55" s="3"/>
      <c r="CQ55" s="3">
        <f t="shared" si="0"/>
        <v>4.6100000000000003</v>
      </c>
      <c r="CR55" s="3">
        <f t="shared" si="1"/>
        <v>4.2875000000000005</v>
      </c>
      <c r="CS55" s="3">
        <f t="shared" si="2"/>
        <v>8.98</v>
      </c>
      <c r="CT55" s="3"/>
      <c r="CU55" s="3">
        <f t="shared" si="3"/>
        <v>17.877500000000001</v>
      </c>
      <c r="CV55" s="3">
        <f>BF55/100*35</f>
        <v>30.673999999999999</v>
      </c>
      <c r="CW55" s="3"/>
      <c r="CX55" s="3"/>
      <c r="CY55" s="3"/>
      <c r="CZ55" s="3"/>
      <c r="DA55" s="3"/>
      <c r="DB55" s="3"/>
      <c r="DC55" s="3"/>
      <c r="DD55" s="3"/>
      <c r="DE55" s="3"/>
      <c r="DF55" s="3">
        <v>24</v>
      </c>
      <c r="DG55" s="3">
        <v>4.8</v>
      </c>
      <c r="DH55" s="3">
        <v>33</v>
      </c>
      <c r="DI55" s="3">
        <v>11</v>
      </c>
      <c r="DJ55" s="3">
        <v>6.5</v>
      </c>
      <c r="DK55" s="3">
        <v>3.25</v>
      </c>
      <c r="DL55" s="3">
        <f t="shared" si="4"/>
        <v>73.601500000000001</v>
      </c>
      <c r="DM55" s="3">
        <f t="shared" si="5"/>
        <v>0</v>
      </c>
      <c r="DN55" s="3">
        <f t="shared" si="6"/>
        <v>73.601500000000001</v>
      </c>
      <c r="DO55" s="3"/>
      <c r="DP55" s="3"/>
      <c r="DQ55" s="3"/>
      <c r="DR55" s="3"/>
      <c r="DS55" s="3"/>
      <c r="DT55" s="3"/>
    </row>
    <row r="56" spans="1:124" ht="34.5" customHeight="1" x14ac:dyDescent="0.25">
      <c r="A56" s="3">
        <v>55</v>
      </c>
      <c r="B56" s="3" t="s">
        <v>126</v>
      </c>
      <c r="C56" s="3" t="s">
        <v>126</v>
      </c>
      <c r="D56" s="3" t="s">
        <v>127</v>
      </c>
      <c r="E56" s="4" t="s">
        <v>128</v>
      </c>
      <c r="F56" s="3"/>
      <c r="G56" s="4"/>
      <c r="H56" s="3"/>
      <c r="I56" s="3" t="s">
        <v>129</v>
      </c>
      <c r="J56" s="3" t="s">
        <v>130</v>
      </c>
      <c r="K56" s="3"/>
      <c r="L56" s="3" t="s">
        <v>131</v>
      </c>
      <c r="M56" s="3" t="s">
        <v>132</v>
      </c>
      <c r="N56" s="5">
        <v>44902.435416666667</v>
      </c>
      <c r="O56" s="3" t="s">
        <v>93</v>
      </c>
      <c r="P56" s="3"/>
      <c r="Q56" s="8">
        <v>9150942292</v>
      </c>
      <c r="R56" s="3" t="s">
        <v>95</v>
      </c>
      <c r="S56" s="3" t="s">
        <v>95</v>
      </c>
      <c r="T56" s="3" t="s">
        <v>116</v>
      </c>
      <c r="U56" s="3" t="s">
        <v>133</v>
      </c>
      <c r="V56" s="3" t="s">
        <v>134</v>
      </c>
      <c r="W56" s="3"/>
      <c r="X56" s="3"/>
      <c r="Y56" s="3"/>
      <c r="Z56" s="3"/>
      <c r="AA56" s="4" t="s">
        <v>135</v>
      </c>
      <c r="AB56" s="4" t="s">
        <v>97</v>
      </c>
      <c r="AC56" s="5">
        <v>42826</v>
      </c>
      <c r="AD56" s="3">
        <v>82.8</v>
      </c>
      <c r="AE56" s="3"/>
      <c r="AF56" s="3" t="s">
        <v>118</v>
      </c>
      <c r="AG56" s="3"/>
      <c r="AH56" s="4" t="s">
        <v>136</v>
      </c>
      <c r="AI56" s="4" t="s">
        <v>97</v>
      </c>
      <c r="AJ56" s="5">
        <v>43556</v>
      </c>
      <c r="AK56" s="3">
        <v>70.3</v>
      </c>
      <c r="AL56" s="3"/>
      <c r="AM56" s="3" t="s">
        <v>118</v>
      </c>
      <c r="AN56" s="3" t="s">
        <v>121</v>
      </c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5"/>
      <c r="BA56" s="3"/>
      <c r="BB56" s="3"/>
      <c r="BC56" s="3"/>
      <c r="BD56" s="5"/>
      <c r="BE56" s="3"/>
      <c r="BF56" s="3"/>
      <c r="BG56" s="3"/>
      <c r="BH56" s="5"/>
      <c r="BI56" s="3"/>
      <c r="BJ56" s="3"/>
      <c r="BK56" s="3" t="s">
        <v>98</v>
      </c>
      <c r="BL56" s="5">
        <v>44805</v>
      </c>
      <c r="BM56" s="3">
        <v>602</v>
      </c>
      <c r="BN56" s="3">
        <v>70.69</v>
      </c>
      <c r="BO56" s="5"/>
      <c r="BP56" s="3"/>
      <c r="BQ56" s="3"/>
      <c r="BR56" s="3"/>
      <c r="BS56" s="4" t="s">
        <v>137</v>
      </c>
      <c r="BT56" s="4" t="s">
        <v>138</v>
      </c>
      <c r="BU56" s="5">
        <v>44660</v>
      </c>
      <c r="BV56" s="3">
        <v>63</v>
      </c>
      <c r="BW56" s="3" t="s">
        <v>139</v>
      </c>
      <c r="BX56" s="3"/>
      <c r="BY56" s="3"/>
      <c r="BZ56" s="4"/>
      <c r="CA56" s="3"/>
      <c r="CB56" s="3"/>
      <c r="CC56" s="3"/>
      <c r="CD56" s="3"/>
      <c r="CE56" s="3"/>
      <c r="CF56" s="4"/>
      <c r="CG56" s="5"/>
      <c r="CH56" s="5"/>
      <c r="CI56" s="3"/>
      <c r="CJ56" s="3"/>
      <c r="CK56" s="3"/>
      <c r="CL56" s="3"/>
      <c r="CM56" s="3" t="s">
        <v>140</v>
      </c>
      <c r="CN56" s="3"/>
      <c r="CO56" s="3"/>
      <c r="CP56" s="3"/>
      <c r="CQ56" s="3">
        <f t="shared" si="0"/>
        <v>4.1399999999999997</v>
      </c>
      <c r="CR56" s="3">
        <f t="shared" si="1"/>
        <v>3.5149999999999997</v>
      </c>
      <c r="CS56" s="3">
        <f t="shared" si="2"/>
        <v>6.3</v>
      </c>
      <c r="CT56" s="3"/>
      <c r="CU56" s="3">
        <f t="shared" si="3"/>
        <v>13.954999999999998</v>
      </c>
      <c r="CV56" s="3">
        <f>BN56/100*35</f>
        <v>24.741499999999998</v>
      </c>
      <c r="CW56" s="3"/>
      <c r="CX56" s="3"/>
      <c r="CY56" s="3"/>
      <c r="CZ56" s="3"/>
      <c r="DA56" s="3"/>
      <c r="DB56" s="3"/>
      <c r="DC56" s="3"/>
      <c r="DD56" s="3"/>
      <c r="DE56" s="3"/>
      <c r="DF56" s="3">
        <v>33</v>
      </c>
      <c r="DG56" s="3">
        <v>6.6000000000000005</v>
      </c>
      <c r="DH56" s="3">
        <v>35</v>
      </c>
      <c r="DI56" s="3">
        <v>12</v>
      </c>
      <c r="DJ56" s="3">
        <v>6</v>
      </c>
      <c r="DK56" s="3">
        <v>3</v>
      </c>
      <c r="DL56" s="3">
        <f t="shared" si="4"/>
        <v>66.296500000000009</v>
      </c>
      <c r="DM56" s="3">
        <f t="shared" si="5"/>
        <v>0</v>
      </c>
      <c r="DN56" s="3">
        <f t="shared" si="6"/>
        <v>66.296500000000009</v>
      </c>
      <c r="DO56" s="3"/>
      <c r="DP56" s="3"/>
      <c r="DQ56" s="3"/>
      <c r="DR56" s="3"/>
      <c r="DS56" s="3"/>
      <c r="DT56" s="3"/>
    </row>
    <row r="57" spans="1:124" ht="34.5" customHeight="1" x14ac:dyDescent="0.25">
      <c r="A57" s="3">
        <v>56</v>
      </c>
      <c r="B57" s="3" t="s">
        <v>514</v>
      </c>
      <c r="C57" s="3" t="s">
        <v>217</v>
      </c>
      <c r="D57" s="3" t="s">
        <v>515</v>
      </c>
      <c r="E57" s="4" t="s">
        <v>516</v>
      </c>
      <c r="F57" s="3"/>
      <c r="G57" s="4"/>
      <c r="H57" s="3"/>
      <c r="I57" s="3" t="s">
        <v>517</v>
      </c>
      <c r="J57" s="3" t="s">
        <v>518</v>
      </c>
      <c r="K57" s="3"/>
      <c r="L57" s="3" t="s">
        <v>519</v>
      </c>
      <c r="M57" s="3"/>
      <c r="N57" s="5">
        <v>45036.964583333334</v>
      </c>
      <c r="O57" s="3" t="s">
        <v>103</v>
      </c>
      <c r="P57" s="3"/>
      <c r="Q57" s="3" t="s">
        <v>520</v>
      </c>
      <c r="R57" s="3" t="s">
        <v>224</v>
      </c>
      <c r="S57" s="3" t="s">
        <v>224</v>
      </c>
      <c r="T57" s="3" t="s">
        <v>116</v>
      </c>
      <c r="U57" s="3" t="s">
        <v>133</v>
      </c>
      <c r="V57" s="3" t="s">
        <v>520</v>
      </c>
      <c r="W57" s="3"/>
      <c r="X57" s="3"/>
      <c r="Y57" s="3"/>
      <c r="Z57" s="3"/>
      <c r="AA57" s="4" t="s">
        <v>521</v>
      </c>
      <c r="AB57" s="4" t="s">
        <v>105</v>
      </c>
      <c r="AC57" s="5">
        <v>44986</v>
      </c>
      <c r="AD57" s="3">
        <v>75.8</v>
      </c>
      <c r="AE57" s="3"/>
      <c r="AF57" s="3" t="s">
        <v>118</v>
      </c>
      <c r="AG57" s="3"/>
      <c r="AH57" s="4" t="s">
        <v>521</v>
      </c>
      <c r="AI57" s="4" t="s">
        <v>105</v>
      </c>
      <c r="AJ57" s="5">
        <v>43922</v>
      </c>
      <c r="AK57" s="3">
        <v>91.6</v>
      </c>
      <c r="AL57" s="3"/>
      <c r="AM57" s="3" t="s">
        <v>118</v>
      </c>
      <c r="AN57" s="3" t="s">
        <v>121</v>
      </c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5"/>
      <c r="BA57" s="3"/>
      <c r="BB57" s="3"/>
      <c r="BC57" s="3"/>
      <c r="BD57" s="5"/>
      <c r="BE57" s="3"/>
      <c r="BF57" s="3"/>
      <c r="BG57" s="3"/>
      <c r="BH57" s="5"/>
      <c r="BI57" s="3"/>
      <c r="BJ57" s="3"/>
      <c r="BK57" s="3"/>
      <c r="BL57" s="5"/>
      <c r="BM57" s="3"/>
      <c r="BN57" s="3"/>
      <c r="BO57" s="5">
        <v>44986</v>
      </c>
      <c r="BP57" s="3">
        <v>32.67</v>
      </c>
      <c r="BQ57" s="3">
        <v>95.16</v>
      </c>
      <c r="BR57" s="3" t="s">
        <v>187</v>
      </c>
      <c r="BS57" s="4" t="s">
        <v>369</v>
      </c>
      <c r="BT57" s="4" t="s">
        <v>522</v>
      </c>
      <c r="BU57" s="5">
        <v>45036</v>
      </c>
      <c r="BV57" s="3">
        <v>79.099999999999994</v>
      </c>
      <c r="BW57" s="3" t="s">
        <v>106</v>
      </c>
      <c r="BX57" s="3"/>
      <c r="BY57" s="3"/>
      <c r="BZ57" s="4"/>
      <c r="CA57" s="3"/>
      <c r="CB57" s="3"/>
      <c r="CC57" s="3"/>
      <c r="CD57" s="3"/>
      <c r="CE57" s="3"/>
      <c r="CF57" s="4" t="s">
        <v>523</v>
      </c>
      <c r="CG57" s="5">
        <v>44925</v>
      </c>
      <c r="CH57" s="5"/>
      <c r="CI57" s="3"/>
      <c r="CJ57" s="3"/>
      <c r="CK57" s="3"/>
      <c r="CL57" s="3"/>
      <c r="CM57" s="3"/>
      <c r="CN57" s="3"/>
      <c r="CO57" s="3"/>
      <c r="CP57" s="3"/>
      <c r="CQ57" s="3">
        <f t="shared" si="0"/>
        <v>3.79</v>
      </c>
      <c r="CR57" s="3">
        <f t="shared" si="1"/>
        <v>4.58</v>
      </c>
      <c r="CS57" s="3">
        <f t="shared" si="2"/>
        <v>7.9099999999999993</v>
      </c>
      <c r="CT57" s="3"/>
      <c r="CU57" s="3">
        <f t="shared" si="3"/>
        <v>16.28</v>
      </c>
      <c r="CV57" s="3"/>
      <c r="CW57" s="3"/>
      <c r="CX57" s="3"/>
      <c r="CY57" s="3"/>
      <c r="CZ57" s="3"/>
      <c r="DA57" s="3"/>
      <c r="DB57" s="3"/>
      <c r="DC57" s="3"/>
      <c r="DD57" s="3">
        <f>BQ57*0.75</f>
        <v>71.37</v>
      </c>
      <c r="DE57" s="3">
        <f>DD57/100*35</f>
        <v>24.979500000000002</v>
      </c>
      <c r="DF57" s="3">
        <v>35.5</v>
      </c>
      <c r="DG57" s="3">
        <v>7.1</v>
      </c>
      <c r="DH57" s="3">
        <v>28</v>
      </c>
      <c r="DI57" s="3">
        <v>9.3333333333333339</v>
      </c>
      <c r="DJ57" s="3">
        <v>8</v>
      </c>
      <c r="DK57" s="3">
        <v>4</v>
      </c>
      <c r="DL57" s="3">
        <f>CO57+CP57+CU57+6+DE57+DG57+DI57+DK57</f>
        <v>67.69283333333334</v>
      </c>
      <c r="DM57" s="3">
        <f t="shared" si="5"/>
        <v>0</v>
      </c>
      <c r="DN57" s="3">
        <f t="shared" si="6"/>
        <v>67.69283333333334</v>
      </c>
      <c r="DO57" s="3"/>
      <c r="DP57" s="3"/>
      <c r="DQ57" s="3"/>
      <c r="DR57" s="3"/>
      <c r="DS57" s="3"/>
      <c r="DT57" s="3"/>
    </row>
    <row r="58" spans="1:124" ht="34.5" customHeight="1" x14ac:dyDescent="0.25">
      <c r="A58" s="3">
        <v>57</v>
      </c>
      <c r="B58" s="3" t="s">
        <v>383</v>
      </c>
      <c r="C58" s="3"/>
      <c r="D58" s="3" t="s">
        <v>384</v>
      </c>
      <c r="E58" s="4" t="s">
        <v>385</v>
      </c>
      <c r="F58" s="3"/>
      <c r="G58" s="4"/>
      <c r="H58" s="3"/>
      <c r="I58" s="3" t="s">
        <v>383</v>
      </c>
      <c r="J58" s="3" t="s">
        <v>386</v>
      </c>
      <c r="K58" s="3"/>
      <c r="L58" s="3" t="s">
        <v>131</v>
      </c>
      <c r="M58" s="3"/>
      <c r="N58" s="5">
        <v>45008.57916666667</v>
      </c>
      <c r="O58" s="3" t="s">
        <v>103</v>
      </c>
      <c r="P58" s="3"/>
      <c r="Q58" s="3" t="s">
        <v>387</v>
      </c>
      <c r="R58" s="3" t="s">
        <v>95</v>
      </c>
      <c r="S58" s="3" t="s">
        <v>388</v>
      </c>
      <c r="T58" s="3" t="s">
        <v>116</v>
      </c>
      <c r="U58" s="3" t="s">
        <v>133</v>
      </c>
      <c r="V58" s="3" t="s">
        <v>387</v>
      </c>
      <c r="W58" s="3"/>
      <c r="X58" s="3"/>
      <c r="Y58" s="3"/>
      <c r="Z58" s="3"/>
      <c r="AA58" s="4" t="s">
        <v>389</v>
      </c>
      <c r="AB58" s="4" t="s">
        <v>97</v>
      </c>
      <c r="AC58" s="5">
        <v>43221</v>
      </c>
      <c r="AD58" s="3">
        <v>72.599999999999994</v>
      </c>
      <c r="AE58" s="3"/>
      <c r="AF58" s="3" t="s">
        <v>118</v>
      </c>
      <c r="AG58" s="3"/>
      <c r="AH58" s="4" t="s">
        <v>390</v>
      </c>
      <c r="AI58" s="4" t="s">
        <v>97</v>
      </c>
      <c r="AJ58" s="5">
        <v>45108</v>
      </c>
      <c r="AK58" s="3">
        <v>68.33</v>
      </c>
      <c r="AL58" s="3"/>
      <c r="AM58" s="3" t="s">
        <v>118</v>
      </c>
      <c r="AN58" s="3" t="s">
        <v>121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5"/>
      <c r="BA58" s="3"/>
      <c r="BB58" s="3"/>
      <c r="BC58" s="3" t="s">
        <v>98</v>
      </c>
      <c r="BD58" s="5">
        <v>44958</v>
      </c>
      <c r="BE58" s="3">
        <v>518.5</v>
      </c>
      <c r="BF58" s="3">
        <v>42.44</v>
      </c>
      <c r="BG58" s="3" t="s">
        <v>98</v>
      </c>
      <c r="BH58" s="5"/>
      <c r="BI58" s="3"/>
      <c r="BJ58" s="3"/>
      <c r="BK58" s="3"/>
      <c r="BL58" s="5"/>
      <c r="BM58" s="3"/>
      <c r="BN58" s="3"/>
      <c r="BO58" s="5"/>
      <c r="BP58" s="3"/>
      <c r="BQ58" s="3">
        <v>83.06</v>
      </c>
      <c r="BR58" s="3" t="s">
        <v>187</v>
      </c>
      <c r="BS58" s="4" t="s">
        <v>391</v>
      </c>
      <c r="BT58" s="4" t="s">
        <v>392</v>
      </c>
      <c r="BU58" s="5">
        <v>45047</v>
      </c>
      <c r="BV58" s="3">
        <v>88.2</v>
      </c>
      <c r="BW58" s="3" t="s">
        <v>179</v>
      </c>
      <c r="BX58" s="3"/>
      <c r="BY58" s="3"/>
      <c r="BZ58" s="4"/>
      <c r="CA58" s="3"/>
      <c r="CB58" s="3"/>
      <c r="CC58" s="3"/>
      <c r="CD58" s="3"/>
      <c r="CE58" s="3"/>
      <c r="CF58" s="4"/>
      <c r="CG58" s="5"/>
      <c r="CH58" s="5"/>
      <c r="CI58" s="3"/>
      <c r="CJ58" s="3"/>
      <c r="CK58" s="3"/>
      <c r="CL58" s="3"/>
      <c r="CM58" s="3" t="s">
        <v>383</v>
      </c>
      <c r="CN58" s="3"/>
      <c r="CO58" s="3"/>
      <c r="CP58" s="3"/>
      <c r="CQ58" s="3">
        <f t="shared" si="0"/>
        <v>3.63</v>
      </c>
      <c r="CR58" s="3">
        <f t="shared" si="1"/>
        <v>3.4165000000000001</v>
      </c>
      <c r="CS58" s="3">
        <f t="shared" si="2"/>
        <v>8.82</v>
      </c>
      <c r="CT58" s="3"/>
      <c r="CU58" s="3">
        <f t="shared" si="3"/>
        <v>15.8665</v>
      </c>
      <c r="CV58" s="3">
        <f>BF58/100*35</f>
        <v>14.853999999999999</v>
      </c>
      <c r="CW58" s="3"/>
      <c r="CX58" s="3"/>
      <c r="CY58" s="3"/>
      <c r="CZ58" s="3"/>
      <c r="DA58" s="3"/>
      <c r="DB58" s="3"/>
      <c r="DC58" s="3"/>
      <c r="DD58" s="3">
        <f>BQ58*0.75</f>
        <v>62.295000000000002</v>
      </c>
      <c r="DE58" s="3">
        <f>DD58/100*35</f>
        <v>21.803249999999998</v>
      </c>
      <c r="DF58" s="3">
        <v>40.5</v>
      </c>
      <c r="DG58" s="3">
        <v>8.1000000000000014</v>
      </c>
      <c r="DH58" s="3">
        <v>45.5</v>
      </c>
      <c r="DI58" s="3">
        <v>15.166666666666666</v>
      </c>
      <c r="DJ58" s="3">
        <v>7.5</v>
      </c>
      <c r="DK58" s="3">
        <v>3.75</v>
      </c>
      <c r="DL58" s="3">
        <f>CO58+CP58+CU58+6+DE58+DG58+DI58+DK58</f>
        <v>70.686416666666673</v>
      </c>
      <c r="DM58" s="3">
        <f t="shared" si="5"/>
        <v>0</v>
      </c>
      <c r="DN58" s="3">
        <f t="shared" si="6"/>
        <v>70.686416666666673</v>
      </c>
      <c r="DO58" s="3"/>
      <c r="DP58" s="3"/>
      <c r="DQ58" s="3"/>
      <c r="DR58" s="3"/>
      <c r="DS58" s="3"/>
      <c r="DT58" s="3"/>
    </row>
    <row r="59" spans="1:124" ht="34.5" customHeight="1" x14ac:dyDescent="0.25">
      <c r="A59" s="3">
        <v>58</v>
      </c>
      <c r="B59" s="3" t="s">
        <v>153</v>
      </c>
      <c r="C59" s="3" t="s">
        <v>154</v>
      </c>
      <c r="D59" s="3" t="s">
        <v>155</v>
      </c>
      <c r="E59" s="4" t="s">
        <v>156</v>
      </c>
      <c r="F59" s="3"/>
      <c r="G59" s="4"/>
      <c r="H59" s="3"/>
      <c r="I59" s="3" t="s">
        <v>157</v>
      </c>
      <c r="J59" s="3" t="s">
        <v>158</v>
      </c>
      <c r="K59" s="3"/>
      <c r="L59" s="3" t="s">
        <v>131</v>
      </c>
      <c r="M59" s="3"/>
      <c r="N59" s="5">
        <v>44919.57916666667</v>
      </c>
      <c r="O59" s="3" t="s">
        <v>93</v>
      </c>
      <c r="P59" s="3"/>
      <c r="Q59" s="3" t="s">
        <v>159</v>
      </c>
      <c r="R59" s="3" t="s">
        <v>95</v>
      </c>
      <c r="S59" s="3" t="s">
        <v>95</v>
      </c>
      <c r="T59" s="3" t="s">
        <v>160</v>
      </c>
      <c r="U59" s="3"/>
      <c r="V59" s="3" t="s">
        <v>159</v>
      </c>
      <c r="W59" s="3"/>
      <c r="X59" s="3"/>
      <c r="Y59" s="3"/>
      <c r="Z59" s="3"/>
      <c r="AA59" s="4" t="s">
        <v>161</v>
      </c>
      <c r="AB59" s="4" t="s">
        <v>97</v>
      </c>
      <c r="AC59" s="5">
        <v>43160</v>
      </c>
      <c r="AD59" s="3">
        <v>89.8</v>
      </c>
      <c r="AE59" s="3"/>
      <c r="AF59" s="3" t="s">
        <v>118</v>
      </c>
      <c r="AG59" s="3"/>
      <c r="AH59" s="4" t="s">
        <v>161</v>
      </c>
      <c r="AI59" s="4" t="s">
        <v>97</v>
      </c>
      <c r="AJ59" s="5">
        <v>43891</v>
      </c>
      <c r="AK59" s="3">
        <v>89.7</v>
      </c>
      <c r="AL59" s="3"/>
      <c r="AM59" s="3" t="s">
        <v>118</v>
      </c>
      <c r="AN59" s="3" t="s">
        <v>121</v>
      </c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5"/>
      <c r="BA59" s="3"/>
      <c r="BB59" s="3"/>
      <c r="BC59" s="3" t="s">
        <v>98</v>
      </c>
      <c r="BD59" s="5"/>
      <c r="BE59" s="3"/>
      <c r="BF59" s="3">
        <v>70.59</v>
      </c>
      <c r="BG59" s="3"/>
      <c r="BH59" s="5"/>
      <c r="BI59" s="3"/>
      <c r="BJ59" s="3"/>
      <c r="BK59" s="3"/>
      <c r="BL59" s="5"/>
      <c r="BM59" s="3"/>
      <c r="BN59" s="3"/>
      <c r="BO59" s="5"/>
      <c r="BP59" s="3"/>
      <c r="BQ59" s="3"/>
      <c r="BR59" s="3"/>
      <c r="BS59" s="4" t="s">
        <v>162</v>
      </c>
      <c r="BT59" s="4" t="s">
        <v>163</v>
      </c>
      <c r="BU59" s="5">
        <v>45077</v>
      </c>
      <c r="BV59" s="3">
        <v>74</v>
      </c>
      <c r="BW59" s="3" t="s">
        <v>106</v>
      </c>
      <c r="BX59" s="3"/>
      <c r="BY59" s="3"/>
      <c r="BZ59" s="4"/>
      <c r="CA59" s="3"/>
      <c r="CB59" s="3"/>
      <c r="CC59" s="3"/>
      <c r="CD59" s="3"/>
      <c r="CE59" s="3"/>
      <c r="CF59" s="4"/>
      <c r="CG59" s="5"/>
      <c r="CH59" s="5"/>
      <c r="CI59" s="3"/>
      <c r="CJ59" s="3"/>
      <c r="CK59" s="3"/>
      <c r="CL59" s="3"/>
      <c r="CM59" s="3" t="s">
        <v>164</v>
      </c>
      <c r="CN59" s="3"/>
      <c r="CO59" s="3"/>
      <c r="CP59" s="3"/>
      <c r="CQ59" s="3">
        <f t="shared" si="0"/>
        <v>4.49</v>
      </c>
      <c r="CR59" s="3">
        <f t="shared" si="1"/>
        <v>4.4850000000000003</v>
      </c>
      <c r="CS59" s="3">
        <f t="shared" si="2"/>
        <v>7.4</v>
      </c>
      <c r="CT59" s="3"/>
      <c r="CU59" s="3">
        <f t="shared" si="3"/>
        <v>16.375</v>
      </c>
      <c r="CV59" s="3">
        <f>BF59/100*35</f>
        <v>24.706500000000002</v>
      </c>
      <c r="CW59" s="3"/>
      <c r="CX59" s="3"/>
      <c r="CY59" s="3"/>
      <c r="CZ59" s="3"/>
      <c r="DA59" s="3"/>
      <c r="DB59" s="3"/>
      <c r="DC59" s="3"/>
      <c r="DD59" s="3"/>
      <c r="DE59" s="3"/>
      <c r="DF59" s="3">
        <v>43.5</v>
      </c>
      <c r="DG59" s="3">
        <v>8.6999999999999993</v>
      </c>
      <c r="DH59" s="3">
        <v>46.5</v>
      </c>
      <c r="DI59" s="3">
        <v>15.5</v>
      </c>
      <c r="DJ59" s="3">
        <v>7</v>
      </c>
      <c r="DK59" s="3">
        <v>3.5</v>
      </c>
      <c r="DL59" s="3">
        <f t="shared" si="4"/>
        <v>74.781500000000008</v>
      </c>
      <c r="DM59" s="3">
        <f t="shared" si="5"/>
        <v>0</v>
      </c>
      <c r="DN59" s="3">
        <f t="shared" si="6"/>
        <v>74.781500000000008</v>
      </c>
      <c r="DO59" s="3"/>
      <c r="DP59" s="3"/>
      <c r="DQ59" s="3"/>
      <c r="DR59" s="3"/>
      <c r="DS59" s="3"/>
      <c r="DT59" s="3"/>
    </row>
    <row r="60" spans="1:124" ht="34.5" customHeight="1" x14ac:dyDescent="0.25">
      <c r="A60" s="3">
        <v>59</v>
      </c>
      <c r="B60" s="3" t="s">
        <v>534</v>
      </c>
      <c r="C60" s="3" t="s">
        <v>372</v>
      </c>
      <c r="D60" s="3" t="s">
        <v>535</v>
      </c>
      <c r="E60" s="4" t="s">
        <v>536</v>
      </c>
      <c r="F60" s="3"/>
      <c r="G60" s="4"/>
      <c r="H60" s="3" t="s">
        <v>537</v>
      </c>
      <c r="I60" s="3" t="s">
        <v>538</v>
      </c>
      <c r="J60" s="3" t="s">
        <v>539</v>
      </c>
      <c r="K60" s="3"/>
      <c r="L60" s="3" t="s">
        <v>131</v>
      </c>
      <c r="M60" s="3"/>
      <c r="N60" s="5">
        <v>45045.640972222223</v>
      </c>
      <c r="O60" s="3" t="s">
        <v>103</v>
      </c>
      <c r="P60" s="3"/>
      <c r="Q60" s="3" t="s">
        <v>540</v>
      </c>
      <c r="R60" s="3" t="s">
        <v>224</v>
      </c>
      <c r="S60" s="3" t="s">
        <v>541</v>
      </c>
      <c r="T60" s="3" t="s">
        <v>116</v>
      </c>
      <c r="U60" s="3" t="s">
        <v>172</v>
      </c>
      <c r="V60" s="3" t="s">
        <v>540</v>
      </c>
      <c r="W60" s="3"/>
      <c r="X60" s="3"/>
      <c r="Y60" s="3"/>
      <c r="Z60" s="3"/>
      <c r="AA60" s="4" t="s">
        <v>542</v>
      </c>
      <c r="AB60" s="4" t="s">
        <v>105</v>
      </c>
      <c r="AC60" s="5">
        <v>43282</v>
      </c>
      <c r="AD60" s="3">
        <v>92.6</v>
      </c>
      <c r="AE60" s="3"/>
      <c r="AF60" s="3" t="s">
        <v>118</v>
      </c>
      <c r="AG60" s="3"/>
      <c r="AH60" s="4" t="s">
        <v>543</v>
      </c>
      <c r="AI60" s="4" t="s">
        <v>105</v>
      </c>
      <c r="AJ60" s="5">
        <v>44013</v>
      </c>
      <c r="AK60" s="3">
        <v>87.6</v>
      </c>
      <c r="AL60" s="3"/>
      <c r="AM60" s="3" t="s">
        <v>118</v>
      </c>
      <c r="AN60" s="3" t="s">
        <v>121</v>
      </c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5"/>
      <c r="BA60" s="3"/>
      <c r="BB60" s="3"/>
      <c r="BC60" s="3"/>
      <c r="BD60" s="5"/>
      <c r="BE60" s="3"/>
      <c r="BF60" s="3"/>
      <c r="BG60" s="3"/>
      <c r="BH60" s="5"/>
      <c r="BI60" s="3"/>
      <c r="BJ60" s="3"/>
      <c r="BK60" s="3"/>
      <c r="BL60" s="5"/>
      <c r="BM60" s="3"/>
      <c r="BN60" s="3"/>
      <c r="BO60" s="5">
        <v>44958.3125</v>
      </c>
      <c r="BP60" s="3">
        <v>29.33</v>
      </c>
      <c r="BQ60" s="3">
        <v>92.19</v>
      </c>
      <c r="BR60" s="3" t="s">
        <v>187</v>
      </c>
      <c r="BS60" s="4" t="s">
        <v>544</v>
      </c>
      <c r="BT60" s="4" t="s">
        <v>545</v>
      </c>
      <c r="BU60" s="5">
        <v>45078</v>
      </c>
      <c r="BV60" s="3">
        <v>82.1</v>
      </c>
      <c r="BW60" s="3" t="s">
        <v>106</v>
      </c>
      <c r="BX60" s="3"/>
      <c r="BY60" s="3"/>
      <c r="BZ60" s="4"/>
      <c r="CA60" s="3"/>
      <c r="CB60" s="3"/>
      <c r="CC60" s="3"/>
      <c r="CD60" s="3"/>
      <c r="CE60" s="3"/>
      <c r="CF60" s="4"/>
      <c r="CG60" s="5"/>
      <c r="CH60" s="5"/>
      <c r="CI60" s="3"/>
      <c r="CJ60" s="3"/>
      <c r="CK60" s="3"/>
      <c r="CL60" s="3"/>
      <c r="CM60" s="3"/>
      <c r="CN60" s="3"/>
      <c r="CO60" s="3"/>
      <c r="CP60" s="3"/>
      <c r="CQ60" s="3">
        <f t="shared" si="0"/>
        <v>4.63</v>
      </c>
      <c r="CR60" s="3">
        <f t="shared" si="1"/>
        <v>4.379999999999999</v>
      </c>
      <c r="CS60" s="3">
        <f t="shared" si="2"/>
        <v>8.2099999999999991</v>
      </c>
      <c r="CT60" s="3"/>
      <c r="CU60" s="3">
        <f t="shared" si="3"/>
        <v>17.22</v>
      </c>
      <c r="CV60" s="3"/>
      <c r="CW60" s="3"/>
      <c r="CX60" s="3"/>
      <c r="CY60" s="3"/>
      <c r="CZ60" s="3"/>
      <c r="DA60" s="3"/>
      <c r="DB60" s="3"/>
      <c r="DC60" s="3"/>
      <c r="DD60" s="3">
        <f>BQ60*0.75</f>
        <v>69.142499999999998</v>
      </c>
      <c r="DE60" s="3">
        <f>DD60/100*35</f>
        <v>24.199874999999999</v>
      </c>
      <c r="DF60" s="3">
        <v>24.5</v>
      </c>
      <c r="DG60" s="3">
        <v>4.9000000000000004</v>
      </c>
      <c r="DH60" s="3">
        <v>31</v>
      </c>
      <c r="DI60" s="3">
        <v>10.333333333333334</v>
      </c>
      <c r="DJ60" s="3">
        <v>6</v>
      </c>
      <c r="DK60" s="3">
        <v>3</v>
      </c>
      <c r="DL60" s="3">
        <f>CO60+CP60+CU60+6+DE60+DG60+DI60+DK60</f>
        <v>65.653208333333339</v>
      </c>
      <c r="DM60" s="3">
        <f t="shared" si="5"/>
        <v>0</v>
      </c>
      <c r="DN60" s="3">
        <f t="shared" si="6"/>
        <v>65.653208333333339</v>
      </c>
      <c r="DO60" s="3"/>
      <c r="DP60" s="3"/>
      <c r="DQ60" s="3"/>
      <c r="DR60" s="3"/>
      <c r="DS60" s="3"/>
      <c r="DT60" s="3"/>
    </row>
    <row r="61" spans="1:124" ht="34.5" customHeight="1" x14ac:dyDescent="0.25">
      <c r="A61" s="3">
        <v>60</v>
      </c>
      <c r="B61" s="3" t="s">
        <v>90</v>
      </c>
      <c r="C61" s="3"/>
      <c r="D61" s="3" t="s">
        <v>91</v>
      </c>
      <c r="E61" s="4"/>
      <c r="F61" s="3"/>
      <c r="G61" s="4"/>
      <c r="H61" s="3"/>
      <c r="I61" s="3"/>
      <c r="J61" s="3" t="s">
        <v>92</v>
      </c>
      <c r="L61" s="3"/>
      <c r="M61" s="3"/>
      <c r="N61" s="5"/>
      <c r="O61" s="3" t="s">
        <v>93</v>
      </c>
      <c r="P61" s="3"/>
      <c r="Q61" s="3" t="s">
        <v>94</v>
      </c>
      <c r="R61" s="3" t="s">
        <v>95</v>
      </c>
      <c r="S61" s="3" t="s">
        <v>96</v>
      </c>
      <c r="T61" s="3"/>
      <c r="U61" s="3"/>
      <c r="V61" s="3"/>
      <c r="W61" s="3"/>
      <c r="X61" s="3"/>
      <c r="Y61" s="3"/>
      <c r="Z61" s="3"/>
      <c r="AA61" s="4"/>
      <c r="AB61" s="4" t="s">
        <v>97</v>
      </c>
      <c r="AC61" s="5"/>
      <c r="AD61" s="3">
        <v>83.8</v>
      </c>
      <c r="AE61" s="3"/>
      <c r="AF61" s="3"/>
      <c r="AG61" s="3"/>
      <c r="AH61" s="4"/>
      <c r="AI61" s="4" t="s">
        <v>97</v>
      </c>
      <c r="AJ61" s="5"/>
      <c r="AK61" s="3">
        <v>72.2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5"/>
      <c r="BA61" s="3"/>
      <c r="BB61" s="3"/>
      <c r="BC61" s="3" t="s">
        <v>98</v>
      </c>
      <c r="BD61" s="5"/>
      <c r="BE61" s="3"/>
      <c r="BF61" s="3">
        <v>94.44</v>
      </c>
      <c r="BG61" s="3"/>
      <c r="BH61" s="5"/>
      <c r="BI61" s="3"/>
      <c r="BJ61" s="3"/>
      <c r="BK61" s="3" t="s">
        <v>98</v>
      </c>
      <c r="BL61" s="5"/>
      <c r="BM61" s="3"/>
      <c r="BN61" s="3">
        <v>44.4</v>
      </c>
      <c r="BO61" s="5"/>
      <c r="BP61" s="3"/>
      <c r="BQ61" s="3"/>
      <c r="BR61" s="3"/>
      <c r="BS61" s="4"/>
      <c r="BT61" s="4"/>
      <c r="BU61" s="5"/>
      <c r="BV61" s="3">
        <v>85.6</v>
      </c>
      <c r="BW61" s="3" t="s">
        <v>99</v>
      </c>
      <c r="BX61" s="3"/>
      <c r="BY61" s="3"/>
      <c r="BZ61" s="4"/>
      <c r="CA61" s="3"/>
      <c r="CB61" s="3"/>
      <c r="CC61" s="3"/>
      <c r="CD61" s="3"/>
      <c r="CE61" s="3"/>
      <c r="CF61" s="4"/>
      <c r="CG61" s="5"/>
      <c r="CH61" s="5"/>
      <c r="CI61" s="3"/>
      <c r="CJ61" s="3"/>
      <c r="CK61" s="3"/>
      <c r="CL61" s="3"/>
      <c r="CM61" s="3"/>
      <c r="CN61" s="3"/>
      <c r="CO61" s="3"/>
      <c r="CP61" s="3"/>
      <c r="CQ61" s="3">
        <f t="shared" si="0"/>
        <v>4.1899999999999995</v>
      </c>
      <c r="CR61" s="3">
        <f t="shared" si="1"/>
        <v>3.61</v>
      </c>
      <c r="CS61" s="3">
        <f t="shared" si="2"/>
        <v>8.56</v>
      </c>
      <c r="CT61" s="3"/>
      <c r="CU61" s="3">
        <f t="shared" si="3"/>
        <v>16.36</v>
      </c>
      <c r="CV61" s="3">
        <f>BF61/100*35</f>
        <v>33.054000000000002</v>
      </c>
      <c r="CW61" s="3"/>
      <c r="CX61" s="3"/>
      <c r="CY61" s="3"/>
      <c r="CZ61" s="3"/>
      <c r="DA61" s="3"/>
      <c r="DB61" s="3"/>
      <c r="DC61" s="3"/>
      <c r="DD61" s="3"/>
      <c r="DE61" s="3"/>
      <c r="DF61" s="3">
        <v>28</v>
      </c>
      <c r="DG61" s="3">
        <v>5.6000000000000005</v>
      </c>
      <c r="DH61" s="3">
        <v>37</v>
      </c>
      <c r="DI61" s="3">
        <v>12.333333333333334</v>
      </c>
      <c r="DJ61" s="3">
        <v>6.5</v>
      </c>
      <c r="DK61" s="3">
        <v>3.25</v>
      </c>
      <c r="DL61" s="3">
        <f t="shared" si="4"/>
        <v>76.597333333333339</v>
      </c>
      <c r="DM61" s="3">
        <f t="shared" si="5"/>
        <v>0</v>
      </c>
      <c r="DN61" s="3">
        <f t="shared" si="6"/>
        <v>76.597333333333339</v>
      </c>
      <c r="DO61" s="3"/>
      <c r="DP61" s="3"/>
      <c r="DQ61" s="3"/>
      <c r="DR61" s="3"/>
      <c r="DS61" s="3"/>
      <c r="DT61" s="3"/>
    </row>
    <row r="62" spans="1:124" ht="34.5" customHeight="1" x14ac:dyDescent="0.25">
      <c r="A62" s="3">
        <v>61</v>
      </c>
      <c r="B62" s="3" t="s">
        <v>393</v>
      </c>
      <c r="C62" s="3" t="s">
        <v>394</v>
      </c>
      <c r="D62" s="3" t="s">
        <v>395</v>
      </c>
      <c r="E62" s="4" t="s">
        <v>396</v>
      </c>
      <c r="F62" s="3"/>
      <c r="G62" s="4"/>
      <c r="H62" s="3"/>
      <c r="I62" s="3" t="s">
        <v>397</v>
      </c>
      <c r="J62" s="3" t="s">
        <v>398</v>
      </c>
      <c r="K62" s="3"/>
      <c r="L62" s="3" t="s">
        <v>114</v>
      </c>
      <c r="M62" s="3"/>
      <c r="N62" s="5">
        <v>45011.492361111108</v>
      </c>
      <c r="O62" s="3" t="s">
        <v>103</v>
      </c>
      <c r="P62" s="3"/>
      <c r="Q62" s="3" t="s">
        <v>399</v>
      </c>
      <c r="R62" s="3" t="s">
        <v>95</v>
      </c>
      <c r="S62" s="3" t="s">
        <v>132</v>
      </c>
      <c r="T62" s="3" t="s">
        <v>116</v>
      </c>
      <c r="U62" s="3" t="s">
        <v>172</v>
      </c>
      <c r="V62" s="3" t="s">
        <v>399</v>
      </c>
      <c r="W62" s="3"/>
      <c r="X62" s="3"/>
      <c r="Y62" s="3"/>
      <c r="Z62" s="3"/>
      <c r="AA62" s="4" t="s">
        <v>400</v>
      </c>
      <c r="AB62" s="4" t="s">
        <v>97</v>
      </c>
      <c r="AC62" s="5">
        <v>43191</v>
      </c>
      <c r="AD62" s="3">
        <v>80.599999999999994</v>
      </c>
      <c r="AE62" s="3"/>
      <c r="AF62" s="3" t="s">
        <v>118</v>
      </c>
      <c r="AG62" s="3"/>
      <c r="AH62" s="4" t="s">
        <v>400</v>
      </c>
      <c r="AI62" s="4" t="s">
        <v>97</v>
      </c>
      <c r="AJ62" s="5">
        <v>43891</v>
      </c>
      <c r="AK62" s="3">
        <v>67.16</v>
      </c>
      <c r="AL62" s="3"/>
      <c r="AM62" s="3" t="s">
        <v>118</v>
      </c>
      <c r="AN62" s="3" t="s">
        <v>121</v>
      </c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5"/>
      <c r="BA62" s="3"/>
      <c r="BB62" s="3"/>
      <c r="BC62" s="3"/>
      <c r="BD62" s="5"/>
      <c r="BE62" s="3"/>
      <c r="BF62" s="3"/>
      <c r="BG62" s="3" t="s">
        <v>98</v>
      </c>
      <c r="BH62" s="5"/>
      <c r="BI62" s="3"/>
      <c r="BJ62" s="3">
        <v>66.430000000000007</v>
      </c>
      <c r="BK62" s="3"/>
      <c r="BL62" s="5"/>
      <c r="BM62" s="3"/>
      <c r="BN62" s="3"/>
      <c r="BO62" s="5">
        <v>44986</v>
      </c>
      <c r="BP62" s="3"/>
      <c r="BQ62" s="3"/>
      <c r="BR62" s="3" t="s">
        <v>187</v>
      </c>
      <c r="BS62" s="4" t="s">
        <v>213</v>
      </c>
      <c r="BT62" s="4" t="s">
        <v>401</v>
      </c>
      <c r="BU62" s="5">
        <v>45092</v>
      </c>
      <c r="BV62" s="3">
        <v>88.4</v>
      </c>
      <c r="BW62" s="3" t="s">
        <v>179</v>
      </c>
      <c r="BX62" s="3"/>
      <c r="BY62" s="3"/>
      <c r="BZ62" s="4"/>
      <c r="CA62" s="3"/>
      <c r="CB62" s="3"/>
      <c r="CC62" s="3"/>
      <c r="CD62" s="3"/>
      <c r="CE62" s="3"/>
      <c r="CF62" s="4"/>
      <c r="CG62" s="5"/>
      <c r="CH62" s="5"/>
      <c r="CI62" s="3"/>
      <c r="CJ62" s="3"/>
      <c r="CK62" s="3"/>
      <c r="CL62" s="3"/>
      <c r="CM62" s="3" t="s">
        <v>402</v>
      </c>
      <c r="CN62" s="3"/>
      <c r="CO62" s="3"/>
      <c r="CP62" s="3"/>
      <c r="CQ62" s="3">
        <f t="shared" si="0"/>
        <v>4.0299999999999994</v>
      </c>
      <c r="CR62" s="3">
        <f t="shared" si="1"/>
        <v>3.3579999999999997</v>
      </c>
      <c r="CS62" s="3">
        <f t="shared" si="2"/>
        <v>8.84</v>
      </c>
      <c r="CT62" s="3"/>
      <c r="CU62" s="3">
        <f t="shared" si="3"/>
        <v>16.227999999999998</v>
      </c>
      <c r="CV62" s="3">
        <f>BJ62/100*35</f>
        <v>23.250500000000002</v>
      </c>
      <c r="CW62" s="3"/>
      <c r="CX62" s="3"/>
      <c r="CY62" s="3"/>
      <c r="CZ62" s="3"/>
      <c r="DA62" s="3"/>
      <c r="DB62" s="3"/>
      <c r="DC62" s="3"/>
      <c r="DD62" s="3"/>
      <c r="DE62" s="3"/>
      <c r="DF62" s="3">
        <v>34.5</v>
      </c>
      <c r="DG62" s="3">
        <v>6.8999999999999995</v>
      </c>
      <c r="DH62" s="3">
        <v>45</v>
      </c>
      <c r="DI62" s="3">
        <v>15</v>
      </c>
      <c r="DJ62" s="3">
        <v>7</v>
      </c>
      <c r="DK62" s="3">
        <v>3.5</v>
      </c>
      <c r="DL62" s="3">
        <f t="shared" si="4"/>
        <v>70.878500000000003</v>
      </c>
      <c r="DM62" s="3">
        <f t="shared" si="5"/>
        <v>0</v>
      </c>
      <c r="DN62" s="3">
        <f t="shared" si="6"/>
        <v>70.878500000000003</v>
      </c>
      <c r="DO62" s="3"/>
      <c r="DP62" s="3"/>
      <c r="DQ62" s="3"/>
      <c r="DR62" s="3"/>
      <c r="DS62" s="3"/>
      <c r="DT62" s="3"/>
    </row>
    <row r="63" spans="1:124" ht="34.5" customHeight="1" x14ac:dyDescent="0.25">
      <c r="A63" s="3">
        <v>62</v>
      </c>
      <c r="B63" s="3" t="s">
        <v>314</v>
      </c>
      <c r="C63" s="3" t="s">
        <v>190</v>
      </c>
      <c r="D63" s="3" t="s">
        <v>315</v>
      </c>
      <c r="E63" s="4" t="s">
        <v>316</v>
      </c>
      <c r="F63" s="3"/>
      <c r="G63" s="4"/>
      <c r="H63" s="3"/>
      <c r="I63" s="3" t="s">
        <v>317</v>
      </c>
      <c r="J63" s="3" t="s">
        <v>318</v>
      </c>
      <c r="K63" s="3"/>
      <c r="L63" s="3" t="s">
        <v>147</v>
      </c>
      <c r="M63" s="3" t="s">
        <v>319</v>
      </c>
      <c r="N63" s="5">
        <v>45005.613888888889</v>
      </c>
      <c r="O63" s="3" t="s">
        <v>103</v>
      </c>
      <c r="P63" s="3"/>
      <c r="Q63" s="3" t="s">
        <v>320</v>
      </c>
      <c r="R63" s="3" t="s">
        <v>95</v>
      </c>
      <c r="S63" s="3" t="s">
        <v>95</v>
      </c>
      <c r="T63" s="3" t="s">
        <v>160</v>
      </c>
      <c r="U63" s="3" t="s">
        <v>225</v>
      </c>
      <c r="V63" s="3" t="s">
        <v>320</v>
      </c>
      <c r="W63" s="3"/>
      <c r="X63" s="3"/>
      <c r="Y63" s="3"/>
      <c r="Z63" s="3"/>
      <c r="AA63" s="4" t="s">
        <v>321</v>
      </c>
      <c r="AB63" s="4" t="s">
        <v>105</v>
      </c>
      <c r="AC63" s="5">
        <v>43160</v>
      </c>
      <c r="AD63" s="3">
        <v>88.9</v>
      </c>
      <c r="AE63" s="3"/>
      <c r="AF63" s="3" t="s">
        <v>118</v>
      </c>
      <c r="AG63" s="3"/>
      <c r="AH63" s="4" t="s">
        <v>321</v>
      </c>
      <c r="AI63" s="4" t="s">
        <v>105</v>
      </c>
      <c r="AJ63" s="5">
        <v>43891</v>
      </c>
      <c r="AK63" s="3">
        <v>85.4</v>
      </c>
      <c r="AL63" s="3"/>
      <c r="AM63" s="3" t="s">
        <v>118</v>
      </c>
      <c r="AN63" s="3" t="s">
        <v>121</v>
      </c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5"/>
      <c r="BA63" s="3"/>
      <c r="BB63" s="3"/>
      <c r="BC63" s="3" t="s">
        <v>98</v>
      </c>
      <c r="BD63" s="5">
        <v>44958</v>
      </c>
      <c r="BE63" s="3">
        <v>637.5</v>
      </c>
      <c r="BF63" s="3">
        <v>81.06</v>
      </c>
      <c r="BG63" s="3"/>
      <c r="BH63" s="5"/>
      <c r="BI63" s="3"/>
      <c r="BJ63" s="3"/>
      <c r="BK63" s="3"/>
      <c r="BL63" s="5"/>
      <c r="BM63" s="3"/>
      <c r="BN63" s="3"/>
      <c r="BO63" s="5"/>
      <c r="BP63" s="3"/>
      <c r="BQ63" s="3"/>
      <c r="BR63" s="3"/>
      <c r="BS63" s="4" t="s">
        <v>322</v>
      </c>
      <c r="BT63" s="4" t="s">
        <v>323</v>
      </c>
      <c r="BU63" s="5">
        <v>45005</v>
      </c>
      <c r="BV63" s="3">
        <v>74.819999999999993</v>
      </c>
      <c r="BW63" s="3" t="s">
        <v>106</v>
      </c>
      <c r="BX63" s="3">
        <v>0</v>
      </c>
      <c r="BY63" s="3">
        <v>0</v>
      </c>
      <c r="BZ63" s="4"/>
      <c r="CA63" s="3"/>
      <c r="CB63" s="3"/>
      <c r="CC63" s="3"/>
      <c r="CD63" s="3"/>
      <c r="CE63" s="3"/>
      <c r="CF63" s="4"/>
      <c r="CG63" s="5"/>
      <c r="CH63" s="5"/>
      <c r="CI63" s="3"/>
      <c r="CJ63" s="3"/>
      <c r="CK63" s="3"/>
      <c r="CL63" s="3"/>
      <c r="CM63" s="3" t="s">
        <v>324</v>
      </c>
      <c r="CN63" s="3"/>
      <c r="CO63" s="3"/>
      <c r="CP63" s="3"/>
      <c r="CQ63" s="3">
        <f t="shared" si="0"/>
        <v>4.4450000000000003</v>
      </c>
      <c r="CR63" s="3">
        <f t="shared" si="1"/>
        <v>4.2700000000000005</v>
      </c>
      <c r="CS63" s="3">
        <f t="shared" si="2"/>
        <v>7.4819999999999993</v>
      </c>
      <c r="CT63" s="3"/>
      <c r="CU63" s="3">
        <f t="shared" si="3"/>
        <v>16.196999999999999</v>
      </c>
      <c r="CV63" s="3">
        <f>BF63/100*35</f>
        <v>28.370999999999999</v>
      </c>
      <c r="CW63" s="3"/>
      <c r="CX63" s="3"/>
      <c r="CY63" s="3"/>
      <c r="CZ63" s="3"/>
      <c r="DA63" s="3"/>
      <c r="DB63" s="3"/>
      <c r="DC63" s="3"/>
      <c r="DD63" s="3"/>
      <c r="DE63" s="3"/>
      <c r="DF63" s="3">
        <v>37.5</v>
      </c>
      <c r="DG63" s="3">
        <v>7.5</v>
      </c>
      <c r="DH63" s="3">
        <v>46.5</v>
      </c>
      <c r="DI63" s="3">
        <v>15.5</v>
      </c>
      <c r="DJ63" s="3">
        <v>7.5</v>
      </c>
      <c r="DK63" s="3">
        <v>3.75</v>
      </c>
      <c r="DL63" s="3">
        <f t="shared" si="4"/>
        <v>77.317999999999998</v>
      </c>
      <c r="DM63" s="3">
        <f t="shared" si="5"/>
        <v>0</v>
      </c>
      <c r="DN63" s="3">
        <f t="shared" si="6"/>
        <v>77.317999999999998</v>
      </c>
      <c r="DO63" s="3"/>
      <c r="DP63" s="3"/>
      <c r="DQ63" s="3"/>
      <c r="DR63" s="3"/>
      <c r="DS63" s="3"/>
      <c r="DT63" s="3"/>
    </row>
    <row r="64" spans="1:124" ht="34.5" customHeight="1" x14ac:dyDescent="0.25">
      <c r="A64" s="3">
        <v>63</v>
      </c>
      <c r="B64" s="3" t="s">
        <v>100</v>
      </c>
      <c r="C64" s="3"/>
      <c r="D64" s="3" t="s">
        <v>101</v>
      </c>
      <c r="E64" s="4"/>
      <c r="F64" s="3"/>
      <c r="G64" s="4"/>
      <c r="H64" s="3"/>
      <c r="I64" s="3"/>
      <c r="J64" s="3" t="s">
        <v>102</v>
      </c>
      <c r="K64" s="3"/>
      <c r="L64" s="3"/>
      <c r="M64" s="3"/>
      <c r="N64" s="5"/>
      <c r="O64" s="3" t="s">
        <v>103</v>
      </c>
      <c r="P64" s="3"/>
      <c r="Q64" s="3" t="s">
        <v>104</v>
      </c>
      <c r="R64" s="3" t="s">
        <v>95</v>
      </c>
      <c r="S64" s="3" t="s">
        <v>95</v>
      </c>
      <c r="T64" s="3"/>
      <c r="U64" s="3"/>
      <c r="V64" s="3"/>
      <c r="W64" s="3"/>
      <c r="X64" s="3"/>
      <c r="Y64" s="3"/>
      <c r="Z64" s="3"/>
      <c r="AA64" s="4"/>
      <c r="AB64" s="4" t="s">
        <v>105</v>
      </c>
      <c r="AC64" s="5"/>
      <c r="AD64" s="3">
        <v>77.8</v>
      </c>
      <c r="AE64" s="3"/>
      <c r="AF64" s="3"/>
      <c r="AG64" s="3"/>
      <c r="AH64" s="4"/>
      <c r="AI64" s="4" t="s">
        <v>105</v>
      </c>
      <c r="AJ64" s="5"/>
      <c r="AK64" s="3">
        <v>88.6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 t="s">
        <v>98</v>
      </c>
      <c r="AZ64" s="5"/>
      <c r="BA64" s="3"/>
      <c r="BB64" s="3">
        <v>82</v>
      </c>
      <c r="BC64" s="3"/>
      <c r="BD64" s="5"/>
      <c r="BE64" s="3"/>
      <c r="BF64" s="3"/>
      <c r="BG64" s="3"/>
      <c r="BH64" s="5"/>
      <c r="BI64" s="3"/>
      <c r="BJ64" s="3"/>
      <c r="BK64" s="3"/>
      <c r="BL64" s="5"/>
      <c r="BM64" s="3"/>
      <c r="BN64" s="3"/>
      <c r="BO64" s="5"/>
      <c r="BP64" s="3"/>
      <c r="BQ64" s="3"/>
      <c r="BR64" s="3"/>
      <c r="BS64" s="4"/>
      <c r="BT64" s="4"/>
      <c r="BU64" s="5"/>
      <c r="BV64" s="3">
        <v>80</v>
      </c>
      <c r="BW64" s="3" t="s">
        <v>106</v>
      </c>
      <c r="BX64" s="3"/>
      <c r="BY64" s="3"/>
      <c r="BZ64" s="4"/>
      <c r="CA64" s="3"/>
      <c r="CB64" s="3"/>
      <c r="CC64" s="3"/>
      <c r="CD64" s="3"/>
      <c r="CE64" s="3"/>
      <c r="CF64" s="4"/>
      <c r="CG64" s="5"/>
      <c r="CH64" s="5"/>
      <c r="CI64" s="3"/>
      <c r="CJ64" s="3"/>
      <c r="CK64" s="3"/>
      <c r="CL64" s="3"/>
      <c r="CM64" s="3"/>
      <c r="CN64" s="3"/>
      <c r="CO64" s="3"/>
      <c r="CP64" s="3"/>
      <c r="CQ64" s="3">
        <f t="shared" si="0"/>
        <v>3.89</v>
      </c>
      <c r="CR64" s="3">
        <f t="shared" si="1"/>
        <v>4.43</v>
      </c>
      <c r="CS64" s="3">
        <f t="shared" si="2"/>
        <v>8</v>
      </c>
      <c r="CT64" s="3"/>
      <c r="CU64" s="3">
        <f t="shared" si="3"/>
        <v>16.32</v>
      </c>
      <c r="CV64" s="3">
        <f>BB64/100*35</f>
        <v>28.7</v>
      </c>
      <c r="CW64" s="3"/>
      <c r="CX64" s="3"/>
      <c r="CY64" s="3"/>
      <c r="CZ64" s="3"/>
      <c r="DA64" s="3"/>
      <c r="DB64" s="3"/>
      <c r="DC64" s="3"/>
      <c r="DD64" s="3"/>
      <c r="DE64" s="3"/>
      <c r="DF64" s="3">
        <v>41</v>
      </c>
      <c r="DG64" s="3">
        <v>8.1999999999999993</v>
      </c>
      <c r="DH64" s="3">
        <v>47.5</v>
      </c>
      <c r="DI64" s="3">
        <v>15.833333333333332</v>
      </c>
      <c r="DJ64" s="3">
        <v>7</v>
      </c>
      <c r="DK64" s="3">
        <v>3.5</v>
      </c>
      <c r="DL64" s="3">
        <f t="shared" si="4"/>
        <v>78.553333333333327</v>
      </c>
      <c r="DM64" s="3">
        <f t="shared" si="5"/>
        <v>0</v>
      </c>
      <c r="DN64" s="3">
        <f t="shared" si="6"/>
        <v>78.553333333333327</v>
      </c>
      <c r="DO64" s="3"/>
      <c r="DP64" s="3"/>
      <c r="DQ64" s="3"/>
      <c r="DR64" s="3"/>
      <c r="DS64" s="3"/>
      <c r="DT64" s="3"/>
    </row>
  </sheetData>
  <autoFilter ref="A1:DT64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 100</cp:lastModifiedBy>
  <dcterms:created xsi:type="dcterms:W3CDTF">2023-07-24T05:57:22Z</dcterms:created>
  <dcterms:modified xsi:type="dcterms:W3CDTF">2024-06-05T09:01:04Z</dcterms:modified>
</cp:coreProperties>
</file>